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C3C06C28-7643-4281-9778-41AC6EAFFE79}" xr6:coauthVersionLast="47" xr6:coauthVersionMax="47" xr10:uidLastSave="{00000000-0000-0000-0000-000000000000}"/>
  <bookViews>
    <workbookView xWindow="2730" yWindow="1080" windowWidth="13770" windowHeight="15120" activeTab="2" xr2:uid="{00000000-000D-0000-FFFF-FFFF00000000}"/>
  </bookViews>
  <sheets>
    <sheet name="Analisis Costos -Caso 1" sheetId="1" r:id="rId1"/>
    <sheet name="Analisis-costos-Caso 2" sheetId="2" r:id="rId2"/>
    <sheet name="Analisis KT - PDC" sheetId="3" r:id="rId3"/>
    <sheet name="Hoja1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  <c r="B12" i="1" s="1"/>
  <c r="H6" i="3" l="1"/>
  <c r="H7" i="3" s="1"/>
  <c r="H3" i="3"/>
  <c r="G3" i="3"/>
  <c r="G6" i="3" s="1"/>
  <c r="G7" i="3" s="1"/>
  <c r="C7" i="3"/>
  <c r="D7" i="3" s="1"/>
  <c r="B12" i="3"/>
  <c r="B7" i="3"/>
  <c r="D6" i="3"/>
  <c r="D5" i="3"/>
  <c r="C4" i="3"/>
  <c r="D4" i="3" s="1"/>
  <c r="B4" i="3"/>
  <c r="B8" i="3" s="1"/>
  <c r="D3" i="3"/>
  <c r="D2" i="3"/>
  <c r="B12" i="2"/>
  <c r="C7" i="2"/>
  <c r="B7" i="2"/>
  <c r="D6" i="2"/>
  <c r="D5" i="2"/>
  <c r="C4" i="2"/>
  <c r="C12" i="2" s="1"/>
  <c r="B4" i="2"/>
  <c r="B8" i="2" s="1"/>
  <c r="B14" i="2" s="1"/>
  <c r="D3" i="2"/>
  <c r="D2" i="2"/>
  <c r="D3" i="1"/>
  <c r="D4" i="1"/>
  <c r="D5" i="1"/>
  <c r="D6" i="1"/>
  <c r="D2" i="1"/>
  <c r="C12" i="1"/>
  <c r="C7" i="1"/>
  <c r="D7" i="1" s="1"/>
  <c r="B7" i="1"/>
  <c r="B8" i="1" s="1"/>
  <c r="C4" i="1"/>
  <c r="B14" i="1" l="1"/>
  <c r="B10" i="1"/>
  <c r="B13" i="1" s="1"/>
  <c r="C8" i="1"/>
  <c r="D7" i="2"/>
  <c r="C12" i="3"/>
  <c r="B10" i="3"/>
  <c r="B13" i="3" s="1"/>
  <c r="B14" i="3"/>
  <c r="C8" i="3"/>
  <c r="C14" i="3" s="1"/>
  <c r="B10" i="2"/>
  <c r="B13" i="2" s="1"/>
  <c r="D4" i="2"/>
  <c r="C8" i="2"/>
  <c r="H10" i="3" l="1"/>
  <c r="H9" i="3"/>
  <c r="C14" i="1"/>
  <c r="D8" i="1"/>
  <c r="C10" i="1"/>
  <c r="G10" i="3"/>
  <c r="G9" i="3"/>
  <c r="C10" i="3"/>
  <c r="D8" i="3"/>
  <c r="D8" i="2"/>
  <c r="C10" i="2"/>
  <c r="C14" i="2"/>
  <c r="C13" i="1" l="1"/>
  <c r="D10" i="1"/>
  <c r="D10" i="3"/>
  <c r="C13" i="3"/>
  <c r="C13" i="2"/>
  <c r="D10" i="2"/>
</calcChain>
</file>

<file path=xl/sharedStrings.xml><?xml version="1.0" encoding="utf-8"?>
<sst xmlns="http://schemas.openxmlformats.org/spreadsheetml/2006/main" count="57" uniqueCount="27">
  <si>
    <t>Año 1</t>
  </si>
  <si>
    <t>Año 2</t>
  </si>
  <si>
    <t xml:space="preserve">Ventas </t>
  </si>
  <si>
    <t>Costos</t>
  </si>
  <si>
    <t>Utilidad bruta</t>
  </si>
  <si>
    <t>Gastos admon</t>
  </si>
  <si>
    <t>Gastos ventas</t>
  </si>
  <si>
    <t>Total gastos</t>
  </si>
  <si>
    <t>EBITDA</t>
  </si>
  <si>
    <t>Dep y Amort</t>
  </si>
  <si>
    <t>Utilidad operativa</t>
  </si>
  <si>
    <t>Margen bruto</t>
  </si>
  <si>
    <t>Margen operativo</t>
  </si>
  <si>
    <t>Margen EBITDA</t>
  </si>
  <si>
    <t>Variación</t>
  </si>
  <si>
    <t>1. Los costos deberían crecer al ritmo de las ventas</t>
  </si>
  <si>
    <t>CxC</t>
  </si>
  <si>
    <t>Inventario</t>
  </si>
  <si>
    <t>KT operativo</t>
  </si>
  <si>
    <t>Cxp</t>
  </si>
  <si>
    <t>KTNO</t>
  </si>
  <si>
    <t>PKT</t>
  </si>
  <si>
    <t>Productividad del KT</t>
  </si>
  <si>
    <t>Capital de trabajo neto operativo</t>
  </si>
  <si>
    <t>PDC</t>
  </si>
  <si>
    <t xml:space="preserve">Brecha </t>
  </si>
  <si>
    <t>Lo normal es que sea superior 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</si>
</sst>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240A]\ * #,##0_-;\-[$$-240A]\ * #,##0_-;_-[$$-240A]\ * &quot;-&quot;??_-;_-@_-"/>
    <numFmt numFmtId="165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2" borderId="0" xfId="0" applyFont="1" applyFill="1"/>
    <xf numFmtId="164" fontId="3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4" fontId="3" fillId="2" borderId="0" xfId="0" applyNumberFormat="1" applyFont="1" applyFill="1" applyAlignment="1">
      <alignment horizontal="center"/>
    </xf>
    <xf numFmtId="10" fontId="0" fillId="0" borderId="0" xfId="1" applyNumberFormat="1" applyFont="1" applyAlignment="1">
      <alignment horizontal="center"/>
    </xf>
    <xf numFmtId="0" fontId="3" fillId="0" borderId="0" xfId="0" applyFont="1" applyAlignment="1">
      <alignment horizontal="center"/>
    </xf>
    <xf numFmtId="10" fontId="2" fillId="0" borderId="0" xfId="1" applyNumberFormat="1" applyFont="1" applyAlignment="1">
      <alignment horizontal="center"/>
    </xf>
    <xf numFmtId="10" fontId="3" fillId="0" borderId="0" xfId="1" applyNumberFormat="1" applyFont="1" applyAlignment="1">
      <alignment horizontal="center"/>
    </xf>
    <xf numFmtId="10" fontId="4" fillId="0" borderId="0" xfId="1" applyNumberFormat="1" applyFont="1" applyAlignment="1">
      <alignment horizontal="center"/>
    </xf>
    <xf numFmtId="0" fontId="0" fillId="3" borderId="0" xfId="0" applyFill="1"/>
    <xf numFmtId="164" fontId="0" fillId="3" borderId="0" xfId="0" applyNumberFormat="1" applyFill="1" applyAlignment="1">
      <alignment horizontal="center"/>
    </xf>
    <xf numFmtId="0" fontId="0" fillId="4" borderId="0" xfId="0" applyFill="1"/>
    <xf numFmtId="2" fontId="0" fillId="4" borderId="0" xfId="0" applyNumberFormat="1" applyFill="1" applyAlignment="1">
      <alignment horizontal="center"/>
    </xf>
    <xf numFmtId="165" fontId="0" fillId="4" borderId="0" xfId="1" applyNumberFormat="1" applyFont="1" applyFill="1" applyAlignment="1">
      <alignment horizontal="center"/>
    </xf>
    <xf numFmtId="165" fontId="2" fillId="4" borderId="0" xfId="1" applyNumberFormat="1" applyFont="1" applyFill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zoomScale="140" zoomScaleNormal="140" workbookViewId="0">
      <selection activeCell="D2" sqref="D2"/>
    </sheetView>
  </sheetViews>
  <sheetFormatPr baseColWidth="10" defaultRowHeight="15" x14ac:dyDescent="0.25"/>
  <cols>
    <col min="1" max="1" width="17" bestFit="1" customWidth="1"/>
    <col min="2" max="2" width="14" style="5" bestFit="1" customWidth="1"/>
    <col min="3" max="3" width="11.42578125" style="5"/>
    <col min="4" max="4" width="11.42578125" style="1"/>
  </cols>
  <sheetData>
    <row r="1" spans="1:6" x14ac:dyDescent="0.25">
      <c r="B1" s="4" t="s">
        <v>0</v>
      </c>
      <c r="C1" s="4" t="s">
        <v>1</v>
      </c>
      <c r="D1" s="8" t="s">
        <v>14</v>
      </c>
    </row>
    <row r="2" spans="1:6" x14ac:dyDescent="0.25">
      <c r="A2" t="s">
        <v>2</v>
      </c>
      <c r="B2" s="5">
        <v>100000</v>
      </c>
      <c r="C2" s="5">
        <v>125000</v>
      </c>
      <c r="D2" s="7">
        <f>+(C2-B2)/B2</f>
        <v>0.25</v>
      </c>
      <c r="F2" t="s">
        <v>15</v>
      </c>
    </row>
    <row r="3" spans="1:6" x14ac:dyDescent="0.25">
      <c r="A3" t="s">
        <v>3</v>
      </c>
      <c r="B3" s="5">
        <v>39000</v>
      </c>
      <c r="C3" s="5">
        <v>49500</v>
      </c>
      <c r="D3" s="9">
        <f t="shared" ref="D3:D10" si="0">+(C3-B3)/B3</f>
        <v>0.26923076923076922</v>
      </c>
    </row>
    <row r="4" spans="1:6" x14ac:dyDescent="0.25">
      <c r="A4" s="2" t="s">
        <v>4</v>
      </c>
      <c r="B4" s="4">
        <f>+B2-B3</f>
        <v>61000</v>
      </c>
      <c r="C4" s="4">
        <f>+C2-C3</f>
        <v>75500</v>
      </c>
      <c r="D4" s="7">
        <f t="shared" si="0"/>
        <v>0.23770491803278687</v>
      </c>
    </row>
    <row r="5" spans="1:6" x14ac:dyDescent="0.25">
      <c r="A5" t="s">
        <v>5</v>
      </c>
      <c r="B5" s="5">
        <v>-7000</v>
      </c>
      <c r="C5" s="5">
        <v>-8500</v>
      </c>
      <c r="D5" s="7">
        <f t="shared" si="0"/>
        <v>0.21428571428571427</v>
      </c>
    </row>
    <row r="6" spans="1:6" x14ac:dyDescent="0.25">
      <c r="A6" t="s">
        <v>6</v>
      </c>
      <c r="B6" s="5">
        <v>-8000</v>
      </c>
      <c r="C6" s="5">
        <v>-12000</v>
      </c>
      <c r="D6" s="7">
        <f t="shared" si="0"/>
        <v>0.5</v>
      </c>
    </row>
    <row r="7" spans="1:6" x14ac:dyDescent="0.25">
      <c r="A7" s="2" t="s">
        <v>7</v>
      </c>
      <c r="B7" s="4">
        <f>+B5+B6</f>
        <v>-15000</v>
      </c>
      <c r="C7" s="4">
        <f>+C5+C6</f>
        <v>-20500</v>
      </c>
      <c r="D7" s="9">
        <f t="shared" si="0"/>
        <v>0.36666666666666664</v>
      </c>
    </row>
    <row r="8" spans="1:6" x14ac:dyDescent="0.25">
      <c r="A8" s="3" t="s">
        <v>8</v>
      </c>
      <c r="B8" s="6">
        <f>+B4+B7</f>
        <v>46000</v>
      </c>
      <c r="C8" s="6">
        <f>+C4+C7</f>
        <v>55000</v>
      </c>
      <c r="D8" s="7">
        <f t="shared" si="0"/>
        <v>0.19565217391304349</v>
      </c>
    </row>
    <row r="9" spans="1:6" x14ac:dyDescent="0.25">
      <c r="A9" s="12" t="s">
        <v>9</v>
      </c>
      <c r="B9" s="13">
        <v>-16000</v>
      </c>
      <c r="C9" s="13">
        <v>-10000</v>
      </c>
      <c r="D9" s="7"/>
    </row>
    <row r="10" spans="1:6" x14ac:dyDescent="0.25">
      <c r="A10" s="2" t="s">
        <v>10</v>
      </c>
      <c r="B10" s="4">
        <f>+B8+B9</f>
        <v>30000</v>
      </c>
      <c r="C10" s="4">
        <f>+C8+C9</f>
        <v>45000</v>
      </c>
      <c r="D10" s="7">
        <f t="shared" si="0"/>
        <v>0.5</v>
      </c>
    </row>
    <row r="12" spans="1:6" x14ac:dyDescent="0.25">
      <c r="A12" t="s">
        <v>11</v>
      </c>
      <c r="B12" s="7">
        <f>+B4/B2</f>
        <v>0.61</v>
      </c>
      <c r="C12" s="7">
        <f>+C4/C2</f>
        <v>0.60399999999999998</v>
      </c>
    </row>
    <row r="13" spans="1:6" x14ac:dyDescent="0.25">
      <c r="A13" t="s">
        <v>12</v>
      </c>
      <c r="B13" s="7">
        <f>+B10/B2</f>
        <v>0.3</v>
      </c>
      <c r="C13" s="7">
        <f>+C10/C2</f>
        <v>0.36</v>
      </c>
    </row>
    <row r="14" spans="1:6" x14ac:dyDescent="0.25">
      <c r="A14" s="2" t="s">
        <v>13</v>
      </c>
      <c r="B14" s="10">
        <f>+B8/B2</f>
        <v>0.46</v>
      </c>
      <c r="C14" s="10">
        <f>+C8/C2</f>
        <v>0.44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4"/>
  <sheetViews>
    <sheetView zoomScale="140" zoomScaleNormal="140" workbookViewId="0">
      <selection activeCell="B14" sqref="B14"/>
    </sheetView>
  </sheetViews>
  <sheetFormatPr baseColWidth="10" defaultRowHeight="15" x14ac:dyDescent="0.25"/>
  <cols>
    <col min="1" max="1" width="17.140625" bestFit="1" customWidth="1"/>
  </cols>
  <sheetData>
    <row r="1" spans="1:4" x14ac:dyDescent="0.25">
      <c r="B1" s="4" t="s">
        <v>0</v>
      </c>
      <c r="C1" s="4" t="s">
        <v>1</v>
      </c>
      <c r="D1" s="8" t="s">
        <v>14</v>
      </c>
    </row>
    <row r="2" spans="1:4" x14ac:dyDescent="0.25">
      <c r="A2" t="s">
        <v>2</v>
      </c>
      <c r="B2" s="5">
        <v>100000</v>
      </c>
      <c r="C2" s="5">
        <v>130000</v>
      </c>
      <c r="D2" s="7">
        <f>+(C2-B2)/B2</f>
        <v>0.3</v>
      </c>
    </row>
    <row r="3" spans="1:4" x14ac:dyDescent="0.25">
      <c r="A3" t="s">
        <v>3</v>
      </c>
      <c r="B3" s="5">
        <v>26000</v>
      </c>
      <c r="C3" s="5">
        <v>33150</v>
      </c>
      <c r="D3" s="11">
        <f t="shared" ref="D3:D10" si="0">+(C3-B3)/B3</f>
        <v>0.27500000000000002</v>
      </c>
    </row>
    <row r="4" spans="1:4" x14ac:dyDescent="0.25">
      <c r="A4" s="2" t="s">
        <v>4</v>
      </c>
      <c r="B4" s="4">
        <f>+B2-B3</f>
        <v>74000</v>
      </c>
      <c r="C4" s="4">
        <f>+C2-C3</f>
        <v>96850</v>
      </c>
      <c r="D4" s="7">
        <f t="shared" si="0"/>
        <v>0.30878378378378379</v>
      </c>
    </row>
    <row r="5" spans="1:4" x14ac:dyDescent="0.25">
      <c r="A5" t="s">
        <v>5</v>
      </c>
      <c r="B5" s="5">
        <v>-15200</v>
      </c>
      <c r="C5" s="5">
        <v>-17176</v>
      </c>
      <c r="D5" s="7">
        <f t="shared" si="0"/>
        <v>0.13</v>
      </c>
    </row>
    <row r="6" spans="1:4" x14ac:dyDescent="0.25">
      <c r="A6" t="s">
        <v>6</v>
      </c>
      <c r="B6" s="5">
        <v>-21000</v>
      </c>
      <c r="C6" s="5">
        <v>-26460</v>
      </c>
      <c r="D6" s="7">
        <f t="shared" si="0"/>
        <v>0.26</v>
      </c>
    </row>
    <row r="7" spans="1:4" x14ac:dyDescent="0.25">
      <c r="A7" s="2" t="s">
        <v>7</v>
      </c>
      <c r="B7" s="4">
        <f>+B5+B6</f>
        <v>-36200</v>
      </c>
      <c r="C7" s="4">
        <f>+C5+C6</f>
        <v>-43636</v>
      </c>
      <c r="D7" s="11">
        <f t="shared" si="0"/>
        <v>0.20541436464088397</v>
      </c>
    </row>
    <row r="8" spans="1:4" x14ac:dyDescent="0.25">
      <c r="A8" s="3" t="s">
        <v>8</v>
      </c>
      <c r="B8" s="6">
        <f>+B4+B7</f>
        <v>37800</v>
      </c>
      <c r="C8" s="6">
        <f>+C4+C7</f>
        <v>53214</v>
      </c>
      <c r="D8" s="7">
        <f t="shared" si="0"/>
        <v>0.40777777777777779</v>
      </c>
    </row>
    <row r="9" spans="1:4" x14ac:dyDescent="0.25">
      <c r="A9" t="s">
        <v>9</v>
      </c>
      <c r="B9" s="5">
        <v>-1500</v>
      </c>
      <c r="C9" s="5">
        <v>-1500</v>
      </c>
      <c r="D9" s="7"/>
    </row>
    <row r="10" spans="1:4" x14ac:dyDescent="0.25">
      <c r="A10" s="2" t="s">
        <v>10</v>
      </c>
      <c r="B10" s="4">
        <f>+B8+B9</f>
        <v>36300</v>
      </c>
      <c r="C10" s="4">
        <f>+C8+C9</f>
        <v>51714</v>
      </c>
      <c r="D10" s="7">
        <f t="shared" si="0"/>
        <v>0.42462809917355371</v>
      </c>
    </row>
    <row r="11" spans="1:4" x14ac:dyDescent="0.25">
      <c r="B11" s="5"/>
      <c r="C11" s="5"/>
      <c r="D11" s="1"/>
    </row>
    <row r="12" spans="1:4" x14ac:dyDescent="0.25">
      <c r="A12" t="s">
        <v>11</v>
      </c>
      <c r="B12" s="7">
        <f>+B4/B2</f>
        <v>0.74</v>
      </c>
      <c r="C12" s="7">
        <f>+C4/C2</f>
        <v>0.745</v>
      </c>
      <c r="D12" s="1"/>
    </row>
    <row r="13" spans="1:4" x14ac:dyDescent="0.25">
      <c r="A13" t="s">
        <v>12</v>
      </c>
      <c r="B13" s="7">
        <f>+B10/B2</f>
        <v>0.36299999999999999</v>
      </c>
      <c r="C13" s="7">
        <f>+C10/C2</f>
        <v>0.39779999999999999</v>
      </c>
      <c r="D13" s="1"/>
    </row>
    <row r="14" spans="1:4" x14ac:dyDescent="0.25">
      <c r="A14" s="2" t="s">
        <v>13</v>
      </c>
      <c r="B14" s="10">
        <f>+B8/B2</f>
        <v>0.378</v>
      </c>
      <c r="C14" s="10">
        <f>+C8/C2</f>
        <v>0.40933846153846154</v>
      </c>
      <c r="D1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4"/>
  <sheetViews>
    <sheetView tabSelected="1" zoomScale="140" zoomScaleNormal="140" workbookViewId="0">
      <selection activeCell="H7" sqref="H7"/>
    </sheetView>
  </sheetViews>
  <sheetFormatPr baseColWidth="10" defaultRowHeight="15" x14ac:dyDescent="0.25"/>
  <cols>
    <col min="1" max="1" width="17.140625" bestFit="1" customWidth="1"/>
    <col min="6" max="6" width="12.140625" bestFit="1" customWidth="1"/>
    <col min="7" max="7" width="12" style="5" bestFit="1" customWidth="1"/>
    <col min="8" max="8" width="11.42578125" style="5"/>
    <col min="9" max="9" width="30.5703125" bestFit="1" customWidth="1"/>
  </cols>
  <sheetData>
    <row r="1" spans="1:9" x14ac:dyDescent="0.25">
      <c r="B1" s="4" t="s">
        <v>0</v>
      </c>
      <c r="C1" s="4" t="s">
        <v>1</v>
      </c>
      <c r="D1" s="8" t="s">
        <v>14</v>
      </c>
      <c r="F1" t="s">
        <v>16</v>
      </c>
      <c r="G1" s="5">
        <v>16000</v>
      </c>
      <c r="H1" s="5">
        <v>19000</v>
      </c>
    </row>
    <row r="2" spans="1:9" x14ac:dyDescent="0.25">
      <c r="A2" t="s">
        <v>2</v>
      </c>
      <c r="B2" s="5">
        <v>100000</v>
      </c>
      <c r="C2" s="5">
        <v>100000</v>
      </c>
      <c r="D2" s="7">
        <f>+(C2-B2)/B2</f>
        <v>0</v>
      </c>
      <c r="F2" t="s">
        <v>17</v>
      </c>
      <c r="G2" s="5">
        <v>32000</v>
      </c>
      <c r="H2" s="5">
        <v>35000</v>
      </c>
    </row>
    <row r="3" spans="1:9" x14ac:dyDescent="0.25">
      <c r="A3" t="s">
        <v>3</v>
      </c>
      <c r="B3" s="5">
        <v>26000</v>
      </c>
      <c r="C3" s="5">
        <v>24500</v>
      </c>
      <c r="D3" s="11">
        <f t="shared" ref="D3:D10" si="0">+(C3-B3)/B3</f>
        <v>-5.7692307692307696E-2</v>
      </c>
      <c r="F3" s="2" t="s">
        <v>18</v>
      </c>
      <c r="G3" s="4">
        <f>+G1+G2</f>
        <v>48000</v>
      </c>
      <c r="H3" s="4">
        <f>+H1+H2</f>
        <v>54000</v>
      </c>
    </row>
    <row r="4" spans="1:9" x14ac:dyDescent="0.25">
      <c r="A4" s="2" t="s">
        <v>4</v>
      </c>
      <c r="B4" s="4">
        <f>+B2-B3</f>
        <v>74000</v>
      </c>
      <c r="C4" s="4">
        <f>+C2-C3</f>
        <v>75500</v>
      </c>
      <c r="D4" s="7">
        <f t="shared" si="0"/>
        <v>2.0270270270270271E-2</v>
      </c>
      <c r="F4" t="s">
        <v>19</v>
      </c>
      <c r="G4" s="5">
        <v>15000</v>
      </c>
      <c r="H4" s="5">
        <v>14000</v>
      </c>
    </row>
    <row r="5" spans="1:9" x14ac:dyDescent="0.25">
      <c r="A5" t="s">
        <v>5</v>
      </c>
      <c r="B5" s="5">
        <v>-15200</v>
      </c>
      <c r="C5" s="5">
        <v>-16200</v>
      </c>
      <c r="D5" s="7">
        <f t="shared" si="0"/>
        <v>6.5789473684210523E-2</v>
      </c>
    </row>
    <row r="6" spans="1:9" x14ac:dyDescent="0.25">
      <c r="A6" t="s">
        <v>6</v>
      </c>
      <c r="B6" s="5">
        <v>-22000</v>
      </c>
      <c r="C6" s="5">
        <v>-21000</v>
      </c>
      <c r="D6" s="7">
        <f t="shared" si="0"/>
        <v>-4.5454545454545456E-2</v>
      </c>
      <c r="F6" t="s">
        <v>20</v>
      </c>
      <c r="G6" s="5">
        <f>+G3-G4</f>
        <v>33000</v>
      </c>
      <c r="H6" s="5">
        <f>+H3-H4</f>
        <v>40000</v>
      </c>
      <c r="I6" t="s">
        <v>23</v>
      </c>
    </row>
    <row r="7" spans="1:9" x14ac:dyDescent="0.25">
      <c r="A7" s="2" t="s">
        <v>7</v>
      </c>
      <c r="B7" s="4">
        <f>+B5+B6</f>
        <v>-37200</v>
      </c>
      <c r="C7" s="4">
        <f>+C5+C6</f>
        <v>-37200</v>
      </c>
      <c r="D7" s="11">
        <f t="shared" si="0"/>
        <v>0</v>
      </c>
      <c r="F7" t="s">
        <v>21</v>
      </c>
      <c r="G7" s="7">
        <f>+G6/B2</f>
        <v>0.33</v>
      </c>
      <c r="H7" s="7">
        <f>+H6/C2</f>
        <v>0.4</v>
      </c>
      <c r="I7" t="s">
        <v>22</v>
      </c>
    </row>
    <row r="8" spans="1:9" x14ac:dyDescent="0.25">
      <c r="A8" s="3" t="s">
        <v>8</v>
      </c>
      <c r="B8" s="6">
        <f>+B4+B7</f>
        <v>36800</v>
      </c>
      <c r="C8" s="6">
        <f>+C4+C7</f>
        <v>38300</v>
      </c>
      <c r="D8" s="7">
        <f t="shared" si="0"/>
        <v>4.0760869565217392E-2</v>
      </c>
    </row>
    <row r="9" spans="1:9" x14ac:dyDescent="0.25">
      <c r="A9" t="s">
        <v>9</v>
      </c>
      <c r="B9" s="5">
        <v>-500</v>
      </c>
      <c r="C9" s="5">
        <v>-5000</v>
      </c>
      <c r="D9" s="7"/>
      <c r="F9" s="14" t="s">
        <v>24</v>
      </c>
      <c r="G9" s="15">
        <f>+B14/G7</f>
        <v>1.115151515151515</v>
      </c>
      <c r="H9" s="15">
        <f>+C14/H7</f>
        <v>0.95750000000000002</v>
      </c>
      <c r="I9" t="s">
        <v>26</v>
      </c>
    </row>
    <row r="10" spans="1:9" x14ac:dyDescent="0.25">
      <c r="A10" s="2" t="s">
        <v>10</v>
      </c>
      <c r="B10" s="4">
        <f>+B8+B9</f>
        <v>36300</v>
      </c>
      <c r="C10" s="4">
        <f>+C8+C9</f>
        <v>33300</v>
      </c>
      <c r="D10" s="7">
        <f t="shared" si="0"/>
        <v>-8.2644628099173556E-2</v>
      </c>
      <c r="F10" s="14" t="s">
        <v>25</v>
      </c>
      <c r="G10" s="16">
        <f>+B14-G7</f>
        <v>3.7999999999999978E-2</v>
      </c>
      <c r="H10" s="17">
        <f>+C14-H7</f>
        <v>-1.7000000000000015E-2</v>
      </c>
    </row>
    <row r="11" spans="1:9" x14ac:dyDescent="0.25">
      <c r="B11" s="5"/>
      <c r="C11" s="5"/>
      <c r="D11" s="1"/>
    </row>
    <row r="12" spans="1:9" x14ac:dyDescent="0.25">
      <c r="A12" t="s">
        <v>11</v>
      </c>
      <c r="B12" s="7">
        <f>+B4/B2</f>
        <v>0.74</v>
      </c>
      <c r="C12" s="7">
        <f>+C4/C2</f>
        <v>0.755</v>
      </c>
      <c r="D12" s="1"/>
    </row>
    <row r="13" spans="1:9" x14ac:dyDescent="0.25">
      <c r="A13" t="s">
        <v>12</v>
      </c>
      <c r="B13" s="7">
        <f>+B10/B2</f>
        <v>0.36299999999999999</v>
      </c>
      <c r="C13" s="7">
        <f>+C10/C2</f>
        <v>0.33300000000000002</v>
      </c>
      <c r="D13" s="1"/>
    </row>
    <row r="14" spans="1:9" x14ac:dyDescent="0.25">
      <c r="A14" s="2" t="s">
        <v>13</v>
      </c>
      <c r="B14" s="10">
        <f>+B8/B2</f>
        <v>0.36799999999999999</v>
      </c>
      <c r="C14" s="10">
        <f>+C8/C2</f>
        <v>0.38300000000000001</v>
      </c>
      <c r="D14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Analisis Costos -Caso 1</vt:lpstr>
      <vt:lpstr>Analisis-costos-Caso 2</vt:lpstr>
      <vt:lpstr>Analisis KT - PDC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ACCOUNTER03</cp:lastModifiedBy>
  <dcterms:created xsi:type="dcterms:W3CDTF">2023-07-18T18:36:23Z</dcterms:created>
  <dcterms:modified xsi:type="dcterms:W3CDTF">2023-08-24T13:35:04Z</dcterms:modified>
</cp:coreProperties>
</file>