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CCOUNTER03\Desktop\EVENTOS\"/>
    </mc:Choice>
  </mc:AlternateContent>
  <xr:revisionPtr revIDLastSave="0" documentId="8_{A2908B46-3D00-4DD6-8078-7B47A63D798A}" xr6:coauthVersionLast="47" xr6:coauthVersionMax="47" xr10:uidLastSave="{00000000-0000-0000-0000-000000000000}"/>
  <bookViews>
    <workbookView xWindow="1170" yWindow="945" windowWidth="13350" windowHeight="15255" xr2:uid="{BA477609-98B7-439D-81DE-056EEF7A6C58}"/>
  </bookViews>
  <sheets>
    <sheet name="Vacaciones" sheetId="2" r:id="rId1"/>
    <sheet name="Vacaciones 2" sheetId="1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30" i="1" l="1"/>
  <c r="C29" i="1"/>
  <c r="I28" i="1"/>
  <c r="H28" i="1"/>
  <c r="F28" i="1"/>
  <c r="C27" i="1"/>
  <c r="C26" i="1"/>
  <c r="C23" i="1"/>
  <c r="C21" i="1"/>
  <c r="C20" i="1"/>
  <c r="C17" i="1"/>
  <c r="G16" i="1"/>
  <c r="F16" i="1"/>
  <c r="H15" i="1"/>
  <c r="H14" i="1"/>
  <c r="H16" i="1" s="1"/>
  <c r="H18" i="2"/>
  <c r="H17" i="2"/>
  <c r="H16" i="2"/>
  <c r="C18" i="2"/>
  <c r="G19" i="2"/>
  <c r="F19" i="2"/>
  <c r="C36" i="2"/>
  <c r="C35" i="2"/>
  <c r="C32" i="2"/>
  <c r="C31" i="2"/>
  <c r="C16" i="2"/>
  <c r="C28" i="2"/>
  <c r="C27" i="2"/>
  <c r="C25" i="2"/>
  <c r="C21" i="2"/>
  <c r="C14" i="2"/>
  <c r="C20" i="2"/>
  <c r="C5" i="1"/>
  <c r="C11" i="1" s="1"/>
  <c r="C12" i="1" s="1"/>
  <c r="C8" i="2"/>
  <c r="C6" i="2"/>
</calcChain>
</file>

<file path=xl/sharedStrings.xml><?xml version="1.0" encoding="utf-8"?>
<sst xmlns="http://schemas.openxmlformats.org/spreadsheetml/2006/main" count="74" uniqueCount="46">
  <si>
    <t>Salario</t>
  </si>
  <si>
    <t>Inicio</t>
  </si>
  <si>
    <t>Vacaciones</t>
  </si>
  <si>
    <t>Horas Extras Noviembre</t>
  </si>
  <si>
    <t>Horas Extras Diciembre</t>
  </si>
  <si>
    <t>Auxilio de Transporte Diciembre - 11 días</t>
  </si>
  <si>
    <t>Auxilio de alimentación</t>
  </si>
  <si>
    <t>Días</t>
  </si>
  <si>
    <t>Valor día</t>
  </si>
  <si>
    <t>Habiles</t>
  </si>
  <si>
    <t>NO Habiles</t>
  </si>
  <si>
    <t xml:space="preserve">Ingresa </t>
  </si>
  <si>
    <t>Valor de vacaciones</t>
  </si>
  <si>
    <t>IBC Enero</t>
  </si>
  <si>
    <t>Dias de vacaciones - Hábiles - No habiles</t>
  </si>
  <si>
    <t>IBC DICIEMBRE</t>
  </si>
  <si>
    <t>IBC ENERO</t>
  </si>
  <si>
    <t>No se tuvieron en cuenta los sábados</t>
  </si>
  <si>
    <t>Vacaciones Diciembre - Laboral</t>
  </si>
  <si>
    <t>Días Vacaciones diciembre</t>
  </si>
  <si>
    <t xml:space="preserve">IBC Diciembre </t>
  </si>
  <si>
    <t>Días Salario</t>
  </si>
  <si>
    <t>Valor</t>
  </si>
  <si>
    <t>Días Vacaciones</t>
  </si>
  <si>
    <t>Base IBC Noviembre</t>
  </si>
  <si>
    <t>Valor IBC Diciembre</t>
  </si>
  <si>
    <t>Valor IBC Enero 2023</t>
  </si>
  <si>
    <t>IBC FEBRERO</t>
  </si>
  <si>
    <t>Base IBC Noviembre 2022</t>
  </si>
  <si>
    <t>Valor IBC febrero 2023</t>
  </si>
  <si>
    <t>Diciembre</t>
  </si>
  <si>
    <t>Enero</t>
  </si>
  <si>
    <t>Febrero</t>
  </si>
  <si>
    <t>Salario Base Compensación</t>
  </si>
  <si>
    <t>Inicia</t>
  </si>
  <si>
    <t>Finaliza</t>
  </si>
  <si>
    <t>Hábiles</t>
  </si>
  <si>
    <t>No Hábiles</t>
  </si>
  <si>
    <t>Días Laborados</t>
  </si>
  <si>
    <t>IBC Base Noviembre</t>
  </si>
  <si>
    <t>Valor Base</t>
  </si>
  <si>
    <t>Incremento</t>
  </si>
  <si>
    <t>Salario 2023</t>
  </si>
  <si>
    <t>VACACIONES</t>
  </si>
  <si>
    <t>VACACIONES COMPENSADAS</t>
  </si>
  <si>
    <t>VACACIONES A DISFRUTAR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</si>
</sst>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2" formatCode="_-&quot;$&quot;\ * #,##0_-;\-&quot;$&quot;\ * #,##0_-;_-&quot;$&quot;\ * &quot;-&quot;_-;_-@_-"/>
    <numFmt numFmtId="44" formatCode="_-&quot;$&quot;\ * #,##0.00_-;\-&quot;$&quot;\ * #,##0.00_-;_-&quot;$&quot;\ * &quot;-&quot;??_-;_-@_-"/>
    <numFmt numFmtId="164" formatCode="_-&quot;$&quot;* #,##0_-;\-&quot;$&quot;* #,##0_-;_-&quot;$&quot;* &quot;-&quot;_-;_-@_-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rgb="FF000000"/>
      <name val="Arial"/>
      <family val="2"/>
    </font>
    <font>
      <sz val="10"/>
      <color rgb="FF000000"/>
      <name val="Arial"/>
      <family val="2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2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35">
    <xf numFmtId="0" fontId="0" fillId="0" borderId="0" xfId="0"/>
    <xf numFmtId="0" fontId="0" fillId="0" borderId="1" xfId="0" applyBorder="1"/>
    <xf numFmtId="14" fontId="0" fillId="0" borderId="1" xfId="0" applyNumberFormat="1" applyBorder="1"/>
    <xf numFmtId="44" fontId="0" fillId="0" borderId="1" xfId="2" applyFont="1" applyBorder="1"/>
    <xf numFmtId="44" fontId="0" fillId="0" borderId="0" xfId="0" applyNumberFormat="1"/>
    <xf numFmtId="0" fontId="2" fillId="0" borderId="0" xfId="0" applyFont="1" applyAlignment="1">
      <alignment horizontal="center"/>
    </xf>
    <xf numFmtId="0" fontId="3" fillId="0" borderId="0" xfId="0" applyFont="1"/>
    <xf numFmtId="42" fontId="3" fillId="0" borderId="0" xfId="1" applyFont="1" applyBorder="1" applyAlignment="1"/>
    <xf numFmtId="164" fontId="3" fillId="0" borderId="0" xfId="0" applyNumberFormat="1" applyFont="1"/>
    <xf numFmtId="0" fontId="3" fillId="0" borderId="0" xfId="0" applyFont="1" applyAlignment="1">
      <alignment horizontal="center"/>
    </xf>
    <xf numFmtId="0" fontId="2" fillId="0" borderId="0" xfId="0" applyFont="1"/>
    <xf numFmtId="44" fontId="3" fillId="0" borderId="0" xfId="0" applyNumberFormat="1" applyFont="1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4" fillId="0" borderId="0" xfId="0" applyFont="1" applyAlignment="1">
      <alignment horizontal="center"/>
    </xf>
    <xf numFmtId="0" fontId="4" fillId="0" borderId="0" xfId="0" applyFont="1" applyAlignment="1">
      <alignment horizontal="center" vertical="center"/>
    </xf>
    <xf numFmtId="9" fontId="0" fillId="0" borderId="0" xfId="0" applyNumberFormat="1" applyAlignment="1">
      <alignment horizontal="center"/>
    </xf>
    <xf numFmtId="0" fontId="2" fillId="0" borderId="1" xfId="0" applyFont="1" applyBorder="1" applyAlignment="1">
      <alignment horizontal="left"/>
    </xf>
    <xf numFmtId="0" fontId="2" fillId="0" borderId="1" xfId="0" applyFont="1" applyBorder="1" applyAlignment="1">
      <alignment horizontal="center"/>
    </xf>
    <xf numFmtId="42" fontId="3" fillId="0" borderId="1" xfId="1" applyFont="1" applyBorder="1" applyAlignment="1"/>
    <xf numFmtId="44" fontId="2" fillId="0" borderId="1" xfId="0" applyNumberFormat="1" applyFont="1" applyBorder="1" applyAlignment="1">
      <alignment horizontal="center"/>
    </xf>
    <xf numFmtId="0" fontId="3" fillId="0" borderId="1" xfId="0" applyFont="1" applyBorder="1"/>
    <xf numFmtId="14" fontId="2" fillId="0" borderId="1" xfId="0" applyNumberFormat="1" applyFont="1" applyBorder="1" applyAlignment="1">
      <alignment horizontal="center"/>
    </xf>
    <xf numFmtId="14" fontId="3" fillId="0" borderId="1" xfId="1" applyNumberFormat="1" applyFont="1" applyBorder="1" applyAlignment="1"/>
    <xf numFmtId="164" fontId="3" fillId="0" borderId="1" xfId="0" applyNumberFormat="1" applyFont="1" applyBorder="1"/>
    <xf numFmtId="0" fontId="2" fillId="0" borderId="1" xfId="0" applyFont="1" applyBorder="1"/>
    <xf numFmtId="44" fontId="2" fillId="0" borderId="1" xfId="0" applyNumberFormat="1" applyFont="1" applyBorder="1"/>
    <xf numFmtId="0" fontId="0" fillId="0" borderId="1" xfId="0" applyBorder="1" applyAlignment="1">
      <alignment horizontal="center"/>
    </xf>
    <xf numFmtId="44" fontId="0" fillId="0" borderId="1" xfId="0" applyNumberFormat="1" applyBorder="1" applyAlignment="1">
      <alignment horizontal="center"/>
    </xf>
    <xf numFmtId="44" fontId="0" fillId="0" borderId="1" xfId="0" applyNumberFormat="1" applyBorder="1"/>
    <xf numFmtId="0" fontId="4" fillId="0" borderId="1" xfId="0" applyFont="1" applyBorder="1"/>
    <xf numFmtId="0" fontId="4" fillId="0" borderId="1" xfId="0" applyFont="1" applyBorder="1" applyAlignment="1">
      <alignment horizont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1" xfId="0" applyFont="1" applyBorder="1" applyAlignment="1">
      <alignment horizontal="center"/>
    </xf>
  </cellXfs>
  <cellStyles count="3">
    <cellStyle name="Moneda" xfId="2" builtinId="4"/>
    <cellStyle name="Moneda [0]" xfId="1" builtinId="7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3E68D2-CDE9-49D6-8054-B905E4E11D47}">
  <dimension ref="B3:H36"/>
  <sheetViews>
    <sheetView tabSelected="1" workbookViewId="0">
      <selection activeCell="D25" sqref="D25"/>
    </sheetView>
  </sheetViews>
  <sheetFormatPr baseColWidth="10" defaultRowHeight="15" x14ac:dyDescent="0.25"/>
  <cols>
    <col min="2" max="2" width="37.7109375" bestFit="1" customWidth="1"/>
    <col min="3" max="3" width="14.5703125" bestFit="1" customWidth="1"/>
    <col min="4" max="4" width="33.5703125" customWidth="1"/>
    <col min="5" max="5" width="14.5703125" bestFit="1" customWidth="1"/>
  </cols>
  <sheetData>
    <row r="3" spans="2:8" x14ac:dyDescent="0.25">
      <c r="B3" s="1" t="s">
        <v>1</v>
      </c>
      <c r="C3" s="2">
        <v>44156</v>
      </c>
    </row>
    <row r="4" spans="2:8" x14ac:dyDescent="0.25">
      <c r="B4" s="1" t="s">
        <v>2</v>
      </c>
      <c r="C4" s="2">
        <v>44914</v>
      </c>
    </row>
    <row r="5" spans="2:8" x14ac:dyDescent="0.25">
      <c r="B5" s="1" t="s">
        <v>0</v>
      </c>
      <c r="C5" s="3">
        <v>1000000</v>
      </c>
    </row>
    <row r="6" spans="2:8" x14ac:dyDescent="0.25">
      <c r="B6" s="1" t="s">
        <v>3</v>
      </c>
      <c r="C6" s="3">
        <f>+((C5/30)/8)*48</f>
        <v>200000</v>
      </c>
      <c r="E6" s="4"/>
    </row>
    <row r="7" spans="2:8" x14ac:dyDescent="0.25">
      <c r="B7" s="1" t="s">
        <v>4</v>
      </c>
      <c r="C7" s="3">
        <v>150000</v>
      </c>
    </row>
    <row r="8" spans="2:8" x14ac:dyDescent="0.25">
      <c r="B8" s="1" t="s">
        <v>5</v>
      </c>
      <c r="C8" s="3">
        <f>(117172/24)*11</f>
        <v>53703.833333333336</v>
      </c>
    </row>
    <row r="9" spans="2:8" x14ac:dyDescent="0.25">
      <c r="B9" s="1" t="s">
        <v>6</v>
      </c>
      <c r="C9" s="3">
        <v>300000</v>
      </c>
    </row>
    <row r="12" spans="2:8" x14ac:dyDescent="0.25">
      <c r="B12" s="31" t="s">
        <v>43</v>
      </c>
      <c r="C12" s="31"/>
    </row>
    <row r="13" spans="2:8" x14ac:dyDescent="0.25">
      <c r="B13" s="1" t="s">
        <v>7</v>
      </c>
      <c r="C13" s="27">
        <v>30</v>
      </c>
    </row>
    <row r="14" spans="2:8" x14ac:dyDescent="0.25">
      <c r="B14" s="1" t="s">
        <v>8</v>
      </c>
      <c r="C14" s="29">
        <f>C5/30</f>
        <v>33333.333333333336</v>
      </c>
    </row>
    <row r="15" spans="2:8" x14ac:dyDescent="0.25">
      <c r="B15" s="1" t="s">
        <v>1</v>
      </c>
      <c r="C15" s="2">
        <v>44921</v>
      </c>
      <c r="F15" s="14" t="s">
        <v>9</v>
      </c>
      <c r="G15" s="14" t="s">
        <v>10</v>
      </c>
    </row>
    <row r="16" spans="2:8" x14ac:dyDescent="0.25">
      <c r="B16" s="1" t="s">
        <v>12</v>
      </c>
      <c r="C16" s="29">
        <f>+C14*57</f>
        <v>1900000.0000000002</v>
      </c>
      <c r="E16" t="s">
        <v>30</v>
      </c>
      <c r="F16" s="13">
        <v>9</v>
      </c>
      <c r="G16" s="13">
        <v>4</v>
      </c>
      <c r="H16" s="13">
        <f>G16+F16</f>
        <v>13</v>
      </c>
    </row>
    <row r="17" spans="2:8" x14ac:dyDescent="0.25">
      <c r="B17" s="1" t="s">
        <v>11</v>
      </c>
      <c r="C17" s="2">
        <v>44971</v>
      </c>
      <c r="E17" t="s">
        <v>31</v>
      </c>
      <c r="F17" s="13">
        <v>21</v>
      </c>
      <c r="G17" s="13">
        <v>10</v>
      </c>
      <c r="H17" s="13">
        <f t="shared" ref="H17:H18" si="0">G17+F17</f>
        <v>31</v>
      </c>
    </row>
    <row r="18" spans="2:8" x14ac:dyDescent="0.25">
      <c r="B18" s="1" t="s">
        <v>14</v>
      </c>
      <c r="C18" s="27">
        <f>F19+G19</f>
        <v>57</v>
      </c>
      <c r="D18" s="1" t="s">
        <v>17</v>
      </c>
      <c r="E18" t="s">
        <v>32</v>
      </c>
      <c r="F18" s="13">
        <v>9</v>
      </c>
      <c r="G18" s="13">
        <v>4</v>
      </c>
      <c r="H18" s="13">
        <f t="shared" si="0"/>
        <v>13</v>
      </c>
    </row>
    <row r="19" spans="2:8" x14ac:dyDescent="0.25">
      <c r="B19" s="1" t="s">
        <v>18</v>
      </c>
      <c r="C19" s="1"/>
      <c r="F19" s="15">
        <f>SUM(F16:F18)</f>
        <v>39</v>
      </c>
      <c r="G19" s="15">
        <f>SUM(G16:G18)</f>
        <v>18</v>
      </c>
      <c r="H19" s="13"/>
    </row>
    <row r="20" spans="2:8" x14ac:dyDescent="0.25">
      <c r="B20" s="1" t="s">
        <v>0</v>
      </c>
      <c r="C20" s="29">
        <f>+(C14*18)</f>
        <v>600000</v>
      </c>
      <c r="D20" s="4"/>
      <c r="E20" s="4"/>
    </row>
    <row r="21" spans="2:8" x14ac:dyDescent="0.25">
      <c r="B21" s="1" t="s">
        <v>2</v>
      </c>
      <c r="C21" s="29">
        <f>(C14*C22)</f>
        <v>433333.33333333337</v>
      </c>
      <c r="D21" s="4"/>
    </row>
    <row r="22" spans="2:8" x14ac:dyDescent="0.25">
      <c r="B22" s="1" t="s">
        <v>19</v>
      </c>
      <c r="C22" s="27">
        <v>13</v>
      </c>
    </row>
    <row r="23" spans="2:8" x14ac:dyDescent="0.25">
      <c r="B23" s="30" t="s">
        <v>20</v>
      </c>
      <c r="C23" s="1"/>
    </row>
    <row r="24" spans="2:8" x14ac:dyDescent="0.25">
      <c r="B24" s="1" t="s">
        <v>21</v>
      </c>
      <c r="C24" s="27">
        <v>18</v>
      </c>
    </row>
    <row r="25" spans="2:8" x14ac:dyDescent="0.25">
      <c r="B25" s="1" t="s">
        <v>22</v>
      </c>
      <c r="C25" s="29">
        <f>C24*C14</f>
        <v>600000</v>
      </c>
      <c r="E25" s="4"/>
    </row>
    <row r="26" spans="2:8" x14ac:dyDescent="0.25">
      <c r="B26" s="1" t="s">
        <v>23</v>
      </c>
      <c r="C26" s="27">
        <v>12</v>
      </c>
    </row>
    <row r="27" spans="2:8" x14ac:dyDescent="0.25">
      <c r="B27" s="1" t="s">
        <v>24</v>
      </c>
      <c r="C27" s="29">
        <f>C5+C6</f>
        <v>1200000</v>
      </c>
    </row>
    <row r="28" spans="2:8" x14ac:dyDescent="0.25">
      <c r="B28" s="1" t="s">
        <v>25</v>
      </c>
      <c r="C28" s="29">
        <f>(C27/30)*C26</f>
        <v>480000</v>
      </c>
    </row>
    <row r="29" spans="2:8" x14ac:dyDescent="0.25">
      <c r="B29" s="30" t="s">
        <v>13</v>
      </c>
      <c r="C29" s="29"/>
    </row>
    <row r="30" spans="2:8" x14ac:dyDescent="0.25">
      <c r="B30" s="1" t="s">
        <v>23</v>
      </c>
      <c r="C30" s="27">
        <v>30</v>
      </c>
    </row>
    <row r="31" spans="2:8" x14ac:dyDescent="0.25">
      <c r="B31" s="1" t="s">
        <v>24</v>
      </c>
      <c r="C31" s="29">
        <f>C27</f>
        <v>1200000</v>
      </c>
    </row>
    <row r="32" spans="2:8" x14ac:dyDescent="0.25">
      <c r="B32" s="1" t="s">
        <v>26</v>
      </c>
      <c r="C32" s="3">
        <f>+(C31/30)*30</f>
        <v>1200000</v>
      </c>
    </row>
    <row r="33" spans="2:3" x14ac:dyDescent="0.25">
      <c r="B33" s="30" t="s">
        <v>27</v>
      </c>
      <c r="C33" s="1"/>
    </row>
    <row r="34" spans="2:3" x14ac:dyDescent="0.25">
      <c r="B34" s="1" t="s">
        <v>23</v>
      </c>
      <c r="C34" s="27">
        <v>13</v>
      </c>
    </row>
    <row r="35" spans="2:3" x14ac:dyDescent="0.25">
      <c r="B35" s="1" t="s">
        <v>28</v>
      </c>
      <c r="C35" s="29">
        <f>C32</f>
        <v>1200000</v>
      </c>
    </row>
    <row r="36" spans="2:3" x14ac:dyDescent="0.25">
      <c r="B36" s="1" t="s">
        <v>29</v>
      </c>
      <c r="C36" s="29">
        <f>(C35/30)*C34</f>
        <v>520000</v>
      </c>
    </row>
  </sheetData>
  <mergeCells count="1">
    <mergeCell ref="B12:C12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6C519F-13C0-4766-B38F-5456FFA325BF}">
  <dimension ref="A1:I30"/>
  <sheetViews>
    <sheetView workbookViewId="0">
      <selection activeCell="D16" sqref="D16"/>
    </sheetView>
  </sheetViews>
  <sheetFormatPr baseColWidth="10" defaultRowHeight="15" x14ac:dyDescent="0.25"/>
  <cols>
    <col min="2" max="2" width="37.7109375" bestFit="1" customWidth="1"/>
    <col min="3" max="3" width="15.42578125" bestFit="1" customWidth="1"/>
    <col min="4" max="4" width="36.28515625" customWidth="1"/>
    <col min="5" max="5" width="17.7109375" bestFit="1" customWidth="1"/>
    <col min="6" max="6" width="14.5703125" bestFit="1" customWidth="1"/>
    <col min="8" max="8" width="13" bestFit="1" customWidth="1"/>
    <col min="9" max="9" width="14.5703125" bestFit="1" customWidth="1"/>
  </cols>
  <sheetData>
    <row r="1" spans="1:8" x14ac:dyDescent="0.25">
      <c r="A1" s="5"/>
      <c r="B1" s="5"/>
      <c r="C1" s="5"/>
      <c r="D1" s="5"/>
      <c r="E1" s="5"/>
    </row>
    <row r="2" spans="1:8" x14ac:dyDescent="0.25">
      <c r="A2" s="6"/>
      <c r="B2" s="1" t="s">
        <v>1</v>
      </c>
      <c r="C2" s="2">
        <v>44156</v>
      </c>
      <c r="D2" s="9"/>
      <c r="E2" s="9"/>
    </row>
    <row r="3" spans="1:8" x14ac:dyDescent="0.25">
      <c r="A3" s="6"/>
      <c r="B3" s="1" t="s">
        <v>2</v>
      </c>
      <c r="C3" s="2">
        <v>44914</v>
      </c>
      <c r="D3" s="8"/>
      <c r="E3" s="8"/>
    </row>
    <row r="4" spans="1:8" x14ac:dyDescent="0.25">
      <c r="A4" s="32"/>
      <c r="B4" s="1" t="s">
        <v>0</v>
      </c>
      <c r="C4" s="3">
        <v>1000000</v>
      </c>
      <c r="D4" s="5"/>
      <c r="E4" s="6"/>
    </row>
    <row r="5" spans="1:8" x14ac:dyDescent="0.25">
      <c r="A5" s="32"/>
      <c r="B5" s="1" t="s">
        <v>3</v>
      </c>
      <c r="C5" s="3">
        <f>+((C4/30)/8)*48</f>
        <v>200000</v>
      </c>
      <c r="D5" s="7"/>
      <c r="E5" s="8"/>
    </row>
    <row r="6" spans="1:8" x14ac:dyDescent="0.25">
      <c r="A6" s="32"/>
      <c r="B6" s="1" t="s">
        <v>4</v>
      </c>
      <c r="C6" s="3">
        <v>150000</v>
      </c>
      <c r="D6" s="7"/>
      <c r="E6" s="7"/>
    </row>
    <row r="7" spans="1:8" x14ac:dyDescent="0.25">
      <c r="A7" s="32"/>
      <c r="B7" s="1" t="s">
        <v>6</v>
      </c>
      <c r="C7" s="3">
        <v>300000</v>
      </c>
      <c r="D7" s="8"/>
      <c r="E7" s="8"/>
    </row>
    <row r="8" spans="1:8" x14ac:dyDescent="0.25">
      <c r="A8" s="6"/>
      <c r="B8" s="33"/>
      <c r="C8" s="33"/>
      <c r="D8" s="33"/>
      <c r="E8" s="8"/>
    </row>
    <row r="9" spans="1:8" x14ac:dyDescent="0.25">
      <c r="A9" s="6"/>
      <c r="B9" s="34" t="s">
        <v>44</v>
      </c>
      <c r="C9" s="34"/>
      <c r="D9" s="6"/>
      <c r="E9" s="6"/>
    </row>
    <row r="10" spans="1:8" x14ac:dyDescent="0.25">
      <c r="A10" s="5"/>
      <c r="B10" s="17" t="s">
        <v>7</v>
      </c>
      <c r="C10" s="18">
        <v>15</v>
      </c>
      <c r="D10" s="5"/>
      <c r="E10" s="5"/>
    </row>
    <row r="11" spans="1:8" x14ac:dyDescent="0.25">
      <c r="A11" s="6"/>
      <c r="B11" s="19" t="s">
        <v>33</v>
      </c>
      <c r="C11" s="20">
        <f>(C4+C5)</f>
        <v>1200000</v>
      </c>
      <c r="D11" s="9"/>
      <c r="E11" s="9"/>
    </row>
    <row r="12" spans="1:8" x14ac:dyDescent="0.25">
      <c r="A12" s="6"/>
      <c r="B12" s="21" t="s">
        <v>22</v>
      </c>
      <c r="C12" s="20">
        <f>(C11/30)*C10</f>
        <v>600000</v>
      </c>
      <c r="D12" s="8"/>
      <c r="E12" s="8"/>
    </row>
    <row r="13" spans="1:8" x14ac:dyDescent="0.25">
      <c r="A13" s="32"/>
      <c r="B13" s="34" t="s">
        <v>45</v>
      </c>
      <c r="C13" s="34"/>
      <c r="D13" s="5"/>
      <c r="E13" s="6"/>
      <c r="F13" s="14" t="s">
        <v>36</v>
      </c>
      <c r="G13" s="14" t="s">
        <v>37</v>
      </c>
    </row>
    <row r="14" spans="1:8" x14ac:dyDescent="0.25">
      <c r="A14" s="32"/>
      <c r="B14" s="21" t="s">
        <v>34</v>
      </c>
      <c r="C14" s="22">
        <v>44914</v>
      </c>
      <c r="D14" s="7"/>
      <c r="E14" s="8" t="s">
        <v>30</v>
      </c>
      <c r="F14" s="13">
        <v>9</v>
      </c>
      <c r="G14" s="13">
        <v>4</v>
      </c>
      <c r="H14" s="13">
        <f>G14+F14</f>
        <v>13</v>
      </c>
    </row>
    <row r="15" spans="1:8" x14ac:dyDescent="0.25">
      <c r="A15" s="32"/>
      <c r="B15" s="21" t="s">
        <v>35</v>
      </c>
      <c r="C15" s="23">
        <v>44932</v>
      </c>
      <c r="D15" s="7"/>
      <c r="E15" s="7" t="s">
        <v>31</v>
      </c>
      <c r="F15" s="12">
        <v>5</v>
      </c>
      <c r="G15" s="12">
        <v>4</v>
      </c>
      <c r="H15" s="12">
        <f>+G15+F15</f>
        <v>9</v>
      </c>
    </row>
    <row r="16" spans="1:8" x14ac:dyDescent="0.25">
      <c r="A16" s="32"/>
      <c r="B16" s="21" t="s">
        <v>23</v>
      </c>
      <c r="C16" s="18">
        <v>22</v>
      </c>
      <c r="D16" s="27" t="s">
        <v>17</v>
      </c>
      <c r="E16" s="11"/>
      <c r="F16" s="14">
        <f>+F14+F15</f>
        <v>14</v>
      </c>
      <c r="G16" s="14">
        <f>+G15+G14</f>
        <v>8</v>
      </c>
      <c r="H16" s="14">
        <f>+H15+H14</f>
        <v>22</v>
      </c>
    </row>
    <row r="17" spans="1:9" x14ac:dyDescent="0.25">
      <c r="A17" s="32"/>
      <c r="B17" s="21" t="s">
        <v>22</v>
      </c>
      <c r="C17" s="24">
        <f>(C4/30)*C16</f>
        <v>733333.33333333337</v>
      </c>
      <c r="D17" s="8"/>
      <c r="E17" s="8"/>
    </row>
    <row r="18" spans="1:9" x14ac:dyDescent="0.25">
      <c r="A18" s="6"/>
      <c r="B18" s="25" t="s">
        <v>15</v>
      </c>
      <c r="C18" s="26"/>
      <c r="D18" s="10"/>
      <c r="E18" s="8"/>
    </row>
    <row r="19" spans="1:9" x14ac:dyDescent="0.25">
      <c r="B19" s="21" t="s">
        <v>38</v>
      </c>
      <c r="C19" s="27">
        <v>18</v>
      </c>
    </row>
    <row r="20" spans="1:9" x14ac:dyDescent="0.25">
      <c r="B20" s="21" t="s">
        <v>39</v>
      </c>
      <c r="C20" s="28">
        <f>C4+C5</f>
        <v>1200000</v>
      </c>
    </row>
    <row r="21" spans="1:9" x14ac:dyDescent="0.25">
      <c r="B21" s="21" t="s">
        <v>22</v>
      </c>
      <c r="C21" s="29">
        <f>((C4/30)*C19)</f>
        <v>600000</v>
      </c>
    </row>
    <row r="22" spans="1:9" x14ac:dyDescent="0.25">
      <c r="B22" s="21" t="s">
        <v>23</v>
      </c>
      <c r="C22" s="27">
        <v>12</v>
      </c>
      <c r="D22" s="4"/>
      <c r="E22" s="4"/>
    </row>
    <row r="23" spans="1:9" x14ac:dyDescent="0.25">
      <c r="B23" s="21" t="s">
        <v>22</v>
      </c>
      <c r="C23" s="29">
        <f>(C20/30)*C22</f>
        <v>480000</v>
      </c>
    </row>
    <row r="24" spans="1:9" x14ac:dyDescent="0.25">
      <c r="B24" s="25" t="s">
        <v>16</v>
      </c>
      <c r="C24" s="1"/>
    </row>
    <row r="25" spans="1:9" x14ac:dyDescent="0.25">
      <c r="B25" s="21" t="s">
        <v>23</v>
      </c>
      <c r="C25" s="27">
        <v>9</v>
      </c>
    </row>
    <row r="26" spans="1:9" x14ac:dyDescent="0.25">
      <c r="B26" s="21" t="s">
        <v>39</v>
      </c>
      <c r="C26" s="29">
        <f>C20</f>
        <v>1200000</v>
      </c>
    </row>
    <row r="27" spans="1:9" x14ac:dyDescent="0.25">
      <c r="B27" s="21" t="s">
        <v>22</v>
      </c>
      <c r="C27" s="29">
        <f>((C26/30)*C25)</f>
        <v>360000</v>
      </c>
      <c r="F27" s="14" t="s">
        <v>0</v>
      </c>
      <c r="G27" s="14" t="s">
        <v>41</v>
      </c>
      <c r="H27" s="14"/>
      <c r="I27" s="14" t="s">
        <v>42</v>
      </c>
    </row>
    <row r="28" spans="1:9" x14ac:dyDescent="0.25">
      <c r="B28" s="21" t="s">
        <v>38</v>
      </c>
      <c r="C28" s="27">
        <v>21</v>
      </c>
      <c r="F28" s="4">
        <f>C4</f>
        <v>1000000</v>
      </c>
      <c r="G28" s="16">
        <v>0.15</v>
      </c>
      <c r="H28" s="4">
        <f>F28*G28</f>
        <v>150000</v>
      </c>
      <c r="I28" s="4">
        <f>H28+F28</f>
        <v>1150000</v>
      </c>
    </row>
    <row r="29" spans="1:9" x14ac:dyDescent="0.25">
      <c r="B29" s="21" t="s">
        <v>40</v>
      </c>
      <c r="C29" s="29">
        <f>I28</f>
        <v>1150000</v>
      </c>
    </row>
    <row r="30" spans="1:9" x14ac:dyDescent="0.25">
      <c r="B30" s="21" t="s">
        <v>22</v>
      </c>
      <c r="C30" s="29">
        <f>(C29/30)*C28</f>
        <v>805000</v>
      </c>
    </row>
  </sheetData>
  <mergeCells count="5">
    <mergeCell ref="A4:A7"/>
    <mergeCell ref="B8:D8"/>
    <mergeCell ref="A13:A17"/>
    <mergeCell ref="B9:C9"/>
    <mergeCell ref="B13:C1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Vacaciones</vt:lpstr>
      <vt:lpstr>Vacaciones 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Eisenhower Gallego Sotelo</dc:creator>
  <cp:lastModifiedBy>ACCOUNTER03</cp:lastModifiedBy>
  <dcterms:created xsi:type="dcterms:W3CDTF">2018-12-18T18:25:04Z</dcterms:created>
  <dcterms:modified xsi:type="dcterms:W3CDTF">2022-11-22T21:52:54Z</dcterms:modified>
</cp:coreProperties>
</file>