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00671CCE-8B1F-481D-862C-BD4AB59F7550}" xr6:coauthVersionLast="47" xr6:coauthVersionMax="47" xr10:uidLastSave="{00000000-0000-0000-0000-000000000000}"/>
  <bookViews>
    <workbookView xWindow="345" yWindow="600" windowWidth="15300" windowHeight="14625" xr2:uid="{60BF2B70-4786-46D5-BD55-0DB4EB6EA69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9" i="1" l="1"/>
  <c r="G21" i="1"/>
  <c r="D29" i="1"/>
  <c r="D30" i="1"/>
  <c r="F29" i="1"/>
  <c r="G29" i="1"/>
  <c r="E32" i="1"/>
  <c r="E29" i="1"/>
  <c r="E35" i="1"/>
  <c r="E34" i="1"/>
  <c r="D36" i="1"/>
  <c r="D35" i="1"/>
  <c r="D34" i="1"/>
  <c r="C34" i="1"/>
  <c r="D28" i="1"/>
  <c r="H18" i="1"/>
  <c r="G18" i="1"/>
  <c r="E23" i="1"/>
  <c r="E24" i="1"/>
  <c r="D25" i="1"/>
  <c r="D24" i="1"/>
  <c r="D23" i="1"/>
  <c r="G17" i="1"/>
  <c r="G16" i="1"/>
  <c r="G15" i="1"/>
  <c r="F19" i="1"/>
  <c r="F18" i="1"/>
  <c r="F17" i="1"/>
  <c r="F16" i="1"/>
  <c r="F15" i="1"/>
  <c r="D10" i="1"/>
  <c r="F6" i="1"/>
  <c r="F5" i="1"/>
</calcChain>
</file>

<file path=xl/sharedStrings.xml><?xml version="1.0" encoding="utf-8"?>
<sst xmlns="http://schemas.openxmlformats.org/spreadsheetml/2006/main" count="25" uniqueCount="23">
  <si>
    <t xml:space="preserve">Ingresos gravados </t>
  </si>
  <si>
    <t>Ingresos gravados 19%</t>
  </si>
  <si>
    <t>Ingresos gravados a la taifa 5%</t>
  </si>
  <si>
    <t xml:space="preserve">Ingresos exentos </t>
  </si>
  <si>
    <t xml:space="preserve">Ingresos excluidos </t>
  </si>
  <si>
    <t xml:space="preserve">Ingresos no gravados </t>
  </si>
  <si>
    <t xml:space="preserve">Total ingresos </t>
  </si>
  <si>
    <t xml:space="preserve">Compras </t>
  </si>
  <si>
    <t>Compras gravadas para la operación 19%</t>
  </si>
  <si>
    <t xml:space="preserve">Compras gravadas para la operación exenta </t>
  </si>
  <si>
    <t>Compras para la operación de 5%</t>
  </si>
  <si>
    <t xml:space="preserve">Compras y servicios para toda la operación </t>
  </si>
  <si>
    <t xml:space="preserve">Compras directamente para lo excluido </t>
  </si>
  <si>
    <t xml:space="preserve">IVA </t>
  </si>
  <si>
    <t xml:space="preserve">Descontable </t>
  </si>
  <si>
    <t>NO descontable</t>
  </si>
  <si>
    <t xml:space="preserve">Aplciar el artículo 490 del E.T. </t>
  </si>
  <si>
    <t xml:space="preserve">Ingresos gravados y exentos </t>
  </si>
  <si>
    <t xml:space="preserve">IVA generado </t>
  </si>
  <si>
    <t xml:space="preserve">IVA descontable </t>
  </si>
  <si>
    <t xml:space="preserve">Saldo a favor </t>
  </si>
  <si>
    <t>valor susceptible de devolución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</si>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</sst>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1" applyNumberFormat="1" applyFont="1"/>
    <xf numFmtId="9" fontId="0" fillId="0" borderId="0" xfId="2" applyFont="1"/>
    <xf numFmtId="164" fontId="0" fillId="0" borderId="0" xfId="1" applyNumberFormat="1" applyFont="1" applyFill="1"/>
    <xf numFmtId="9" fontId="0" fillId="0" borderId="0" xfId="2" applyFont="1" applyFill="1"/>
    <xf numFmtId="164" fontId="0" fillId="0" borderId="0" xfId="0" applyNumberFormat="1"/>
    <xf numFmtId="164" fontId="0" fillId="0" borderId="0" xfId="0" applyNumberFormat="1" applyFill="1"/>
    <xf numFmtId="0" fontId="2" fillId="0" borderId="0" xfId="0" applyFont="1"/>
    <xf numFmtId="164" fontId="2" fillId="0" borderId="0" xfId="1" applyNumberFormat="1" applyFont="1"/>
    <xf numFmtId="164" fontId="0" fillId="2" borderId="0" xfId="1" applyNumberFormat="1" applyFont="1" applyFill="1"/>
    <xf numFmtId="164" fontId="0" fillId="3" borderId="0" xfId="1" applyNumberFormat="1" applyFont="1" applyFill="1"/>
    <xf numFmtId="164" fontId="0" fillId="4" borderId="0" xfId="1" applyNumberFormat="1" applyFont="1" applyFill="1"/>
    <xf numFmtId="164" fontId="2" fillId="0" borderId="0" xfId="0" applyNumberFormat="1" applyFont="1"/>
    <xf numFmtId="0" fontId="0" fillId="2" borderId="0" xfId="0" applyFill="1"/>
    <xf numFmtId="9" fontId="0" fillId="2" borderId="0" xfId="2" applyFont="1" applyFill="1"/>
    <xf numFmtId="9" fontId="0" fillId="0" borderId="0" xfId="0" applyNumberFormat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44B10-4B30-41EC-A5EE-5BC914845BA1}">
  <dimension ref="C5:L36"/>
  <sheetViews>
    <sheetView tabSelected="1" zoomScale="148" zoomScaleNormal="148" workbookViewId="0">
      <selection activeCell="C18" sqref="C18"/>
    </sheetView>
  </sheetViews>
  <sheetFormatPr baseColWidth="10" defaultRowHeight="15" x14ac:dyDescent="0.25"/>
  <cols>
    <col min="3" max="3" width="35.5703125" customWidth="1"/>
    <col min="4" max="4" width="14" bestFit="1" customWidth="1"/>
    <col min="5" max="5" width="12.5703125" bestFit="1" customWidth="1"/>
    <col min="6" max="6" width="14.85546875" bestFit="1" customWidth="1"/>
    <col min="7" max="7" width="12.42578125" bestFit="1" customWidth="1"/>
    <col min="8" max="8" width="11.28515625" bestFit="1" customWidth="1"/>
  </cols>
  <sheetData>
    <row r="5" spans="3:12" x14ac:dyDescent="0.25">
      <c r="C5" t="s">
        <v>1</v>
      </c>
      <c r="D5" s="1">
        <v>1000000000</v>
      </c>
      <c r="E5" s="2">
        <v>0.19</v>
      </c>
      <c r="F5" s="1">
        <f>+D5*E5</f>
        <v>190000000</v>
      </c>
      <c r="G5" s="1"/>
      <c r="H5" s="1"/>
      <c r="I5" s="1"/>
    </row>
    <row r="6" spans="3:12" x14ac:dyDescent="0.25">
      <c r="C6" t="s">
        <v>2</v>
      </c>
      <c r="D6" s="1">
        <v>5000000</v>
      </c>
      <c r="E6" s="2">
        <v>0.05</v>
      </c>
      <c r="F6" s="1">
        <f>+D6*E6</f>
        <v>250000</v>
      </c>
      <c r="G6" s="1"/>
      <c r="H6" s="1"/>
      <c r="I6" s="1"/>
    </row>
    <row r="7" spans="3:12" x14ac:dyDescent="0.25">
      <c r="C7" t="s">
        <v>3</v>
      </c>
      <c r="D7" s="1">
        <v>3000000000</v>
      </c>
      <c r="E7" s="2"/>
      <c r="F7" s="1"/>
      <c r="G7" s="1"/>
      <c r="H7" s="1"/>
      <c r="I7" s="1"/>
      <c r="J7" s="5"/>
      <c r="K7" s="5"/>
      <c r="L7" s="5"/>
    </row>
    <row r="8" spans="3:12" x14ac:dyDescent="0.25">
      <c r="C8" t="s">
        <v>4</v>
      </c>
      <c r="D8" s="1">
        <v>300000000</v>
      </c>
      <c r="E8" s="2"/>
      <c r="F8" s="1"/>
      <c r="G8" s="1"/>
      <c r="H8" s="1"/>
      <c r="I8" s="1"/>
      <c r="J8" s="5"/>
      <c r="K8" s="5"/>
      <c r="L8" s="5"/>
    </row>
    <row r="9" spans="3:12" x14ac:dyDescent="0.25">
      <c r="C9" t="s">
        <v>5</v>
      </c>
      <c r="D9" s="1">
        <v>20000000</v>
      </c>
      <c r="E9" s="2"/>
      <c r="F9" s="1"/>
      <c r="G9" s="1"/>
      <c r="H9" s="1"/>
      <c r="I9" s="1"/>
      <c r="J9" s="5"/>
      <c r="K9" s="5"/>
      <c r="L9" s="5"/>
    </row>
    <row r="10" spans="3:12" x14ac:dyDescent="0.25">
      <c r="C10" s="7" t="s">
        <v>6</v>
      </c>
      <c r="D10" s="8">
        <f>SUM(D5:D9)</f>
        <v>4325000000</v>
      </c>
      <c r="E10" s="2"/>
      <c r="F10" s="5"/>
      <c r="G10" s="5"/>
      <c r="H10" s="5"/>
      <c r="I10" s="5"/>
      <c r="J10" s="5"/>
      <c r="K10" s="5"/>
      <c r="L10" s="5"/>
    </row>
    <row r="11" spans="3:12" x14ac:dyDescent="0.25">
      <c r="D11" s="5"/>
      <c r="E11" s="2"/>
      <c r="F11" s="5"/>
      <c r="G11" s="5"/>
      <c r="H11" s="5"/>
      <c r="I11" s="5"/>
      <c r="J11" s="5"/>
      <c r="K11" s="5"/>
      <c r="L11" s="5"/>
    </row>
    <row r="12" spans="3:12" x14ac:dyDescent="0.25">
      <c r="D12" s="6"/>
      <c r="E12" s="4"/>
      <c r="F12" s="5"/>
      <c r="G12" s="5"/>
      <c r="H12" s="5"/>
      <c r="I12" s="5"/>
      <c r="J12" s="5"/>
      <c r="K12" s="5"/>
      <c r="L12" s="5"/>
    </row>
    <row r="13" spans="3:12" x14ac:dyDescent="0.25">
      <c r="C13" t="s">
        <v>7</v>
      </c>
      <c r="D13" s="3"/>
      <c r="E13" s="4"/>
      <c r="F13" s="1"/>
      <c r="G13" s="1"/>
      <c r="H13" s="1"/>
      <c r="I13" s="5"/>
      <c r="J13" s="5"/>
      <c r="K13" s="5"/>
      <c r="L13" s="5"/>
    </row>
    <row r="14" spans="3:12" x14ac:dyDescent="0.25">
      <c r="D14" s="3"/>
      <c r="E14" s="4"/>
      <c r="F14" s="1" t="s">
        <v>13</v>
      </c>
      <c r="G14" s="1" t="s">
        <v>14</v>
      </c>
      <c r="H14" s="1" t="s">
        <v>15</v>
      </c>
      <c r="I14" s="5"/>
      <c r="J14" s="5"/>
      <c r="K14" s="5"/>
      <c r="L14" s="5"/>
    </row>
    <row r="15" spans="3:12" x14ac:dyDescent="0.25">
      <c r="C15" t="s">
        <v>8</v>
      </c>
      <c r="D15" s="3">
        <v>1200000000</v>
      </c>
      <c r="E15" s="4">
        <v>0.19</v>
      </c>
      <c r="F15" s="9">
        <f>+D15*E15</f>
        <v>228000000</v>
      </c>
      <c r="G15" s="1">
        <f>+F15</f>
        <v>228000000</v>
      </c>
      <c r="H15" s="1"/>
      <c r="I15" s="5"/>
      <c r="J15" s="5"/>
      <c r="K15" s="5"/>
      <c r="L15" s="5"/>
    </row>
    <row r="16" spans="3:12" x14ac:dyDescent="0.25">
      <c r="C16" t="s">
        <v>9</v>
      </c>
      <c r="D16" s="1">
        <v>2800000000</v>
      </c>
      <c r="E16" s="2">
        <v>0.19</v>
      </c>
      <c r="F16" s="9">
        <f>+D16*E16</f>
        <v>532000000</v>
      </c>
      <c r="G16" s="1">
        <f>+F16</f>
        <v>532000000</v>
      </c>
      <c r="H16" s="1"/>
      <c r="I16" s="5"/>
      <c r="J16" s="5"/>
      <c r="K16" s="5"/>
      <c r="L16" s="5"/>
    </row>
    <row r="17" spans="3:12" x14ac:dyDescent="0.25">
      <c r="C17" t="s">
        <v>10</v>
      </c>
      <c r="D17" s="1">
        <v>2000000</v>
      </c>
      <c r="E17" s="2">
        <v>0.19</v>
      </c>
      <c r="F17" s="9">
        <f>+D17*E17</f>
        <v>380000</v>
      </c>
      <c r="G17" s="1">
        <f>+F17</f>
        <v>380000</v>
      </c>
      <c r="H17" s="1"/>
      <c r="I17" s="5"/>
      <c r="J17" s="5"/>
      <c r="K17" s="5"/>
      <c r="L17" s="5"/>
    </row>
    <row r="18" spans="3:12" x14ac:dyDescent="0.25">
      <c r="C18" t="s">
        <v>11</v>
      </c>
      <c r="D18" s="1">
        <v>100000000</v>
      </c>
      <c r="E18" s="2">
        <v>0.19</v>
      </c>
      <c r="F18" s="10">
        <f>+D18*E18</f>
        <v>19000000</v>
      </c>
      <c r="G18" s="9">
        <f>+F19*E23</f>
        <v>17675958.188153312</v>
      </c>
      <c r="H18" s="1">
        <f>+F19-G18</f>
        <v>1324041.8118466884</v>
      </c>
      <c r="I18" s="5"/>
      <c r="J18" s="5"/>
      <c r="K18" s="5"/>
      <c r="L18" s="5"/>
    </row>
    <row r="19" spans="3:12" x14ac:dyDescent="0.25">
      <c r="C19" t="s">
        <v>12</v>
      </c>
      <c r="D19" s="1">
        <v>100000000</v>
      </c>
      <c r="E19" s="2">
        <v>0.19</v>
      </c>
      <c r="F19" s="11">
        <f>+D19*E19</f>
        <v>19000000</v>
      </c>
      <c r="H19" s="5">
        <f>+F19</f>
        <v>19000000</v>
      </c>
      <c r="I19" s="5"/>
      <c r="J19" s="5"/>
      <c r="K19" s="5"/>
      <c r="L19" s="5"/>
    </row>
    <row r="20" spans="3:12" x14ac:dyDescent="0.25">
      <c r="D20" s="1"/>
      <c r="E20" s="2"/>
      <c r="F20" s="1"/>
      <c r="G20" s="1"/>
      <c r="H20" s="1"/>
      <c r="I20" s="5"/>
      <c r="J20" s="5"/>
      <c r="K20" s="5"/>
      <c r="L20" s="5"/>
    </row>
    <row r="21" spans="3:12" x14ac:dyDescent="0.25">
      <c r="D21" s="1"/>
      <c r="E21" s="2"/>
      <c r="F21" s="1"/>
      <c r="G21" s="8">
        <f>SUM(G15:G20)</f>
        <v>778055958.18815327</v>
      </c>
      <c r="H21" s="1"/>
      <c r="I21" s="5"/>
      <c r="J21" s="5"/>
      <c r="K21" s="5"/>
      <c r="L21" s="5"/>
    </row>
    <row r="22" spans="3:12" x14ac:dyDescent="0.25">
      <c r="C22" t="s">
        <v>16</v>
      </c>
      <c r="D22" s="1"/>
      <c r="E22" s="2"/>
      <c r="F22" s="1"/>
      <c r="G22" s="1"/>
      <c r="H22" s="1"/>
      <c r="I22" s="5"/>
      <c r="J22" s="5"/>
      <c r="K22" s="5"/>
      <c r="L22" s="5"/>
    </row>
    <row r="23" spans="3:12" x14ac:dyDescent="0.25">
      <c r="C23" t="s">
        <v>17</v>
      </c>
      <c r="D23" s="1">
        <f>+D5+D6+D7</f>
        <v>4005000000</v>
      </c>
      <c r="E23" s="2">
        <f>+D23/D25</f>
        <v>0.93031358885017423</v>
      </c>
      <c r="F23" s="1"/>
      <c r="G23" s="1"/>
      <c r="H23" s="1"/>
      <c r="I23" s="5"/>
      <c r="J23" s="5"/>
      <c r="K23" s="5"/>
      <c r="L23" s="5"/>
    </row>
    <row r="24" spans="3:12" x14ac:dyDescent="0.25">
      <c r="C24" t="s">
        <v>4</v>
      </c>
      <c r="D24" s="5">
        <f>+D8</f>
        <v>300000000</v>
      </c>
      <c r="E24" s="2">
        <f>+D24/D25</f>
        <v>6.968641114982578E-2</v>
      </c>
      <c r="F24" s="5"/>
      <c r="G24" s="5"/>
      <c r="H24" s="5"/>
      <c r="I24" s="5"/>
      <c r="J24" s="5"/>
      <c r="K24" s="5"/>
      <c r="L24" s="5"/>
    </row>
    <row r="25" spans="3:12" x14ac:dyDescent="0.25">
      <c r="C25" s="7" t="s">
        <v>6</v>
      </c>
      <c r="D25" s="12">
        <f>+D23+D24</f>
        <v>4305000000</v>
      </c>
      <c r="E25" s="2"/>
      <c r="F25" s="5"/>
      <c r="G25" s="5"/>
      <c r="H25" s="5"/>
      <c r="I25" s="5"/>
      <c r="J25" s="5"/>
      <c r="K25" s="5"/>
      <c r="L25" s="5"/>
    </row>
    <row r="26" spans="3:12" x14ac:dyDescent="0.25">
      <c r="D26" s="5"/>
      <c r="E26" s="5"/>
      <c r="F26" s="5"/>
      <c r="G26" s="5"/>
      <c r="H26" s="5"/>
      <c r="I26" s="5"/>
      <c r="J26" s="5"/>
      <c r="K26" s="5"/>
      <c r="L26" s="5"/>
    </row>
    <row r="27" spans="3:12" x14ac:dyDescent="0.25">
      <c r="D27" s="5"/>
      <c r="E27" s="5"/>
      <c r="F27" s="5"/>
      <c r="G27" s="5"/>
      <c r="H27" s="5"/>
      <c r="I27" s="5"/>
      <c r="J27" s="5"/>
      <c r="K27" s="5"/>
      <c r="L27" s="5"/>
    </row>
    <row r="28" spans="3:12" x14ac:dyDescent="0.25">
      <c r="C28" t="s">
        <v>18</v>
      </c>
      <c r="D28" s="5">
        <f>+F5+F6</f>
        <v>190250000</v>
      </c>
    </row>
    <row r="29" spans="3:12" x14ac:dyDescent="0.25">
      <c r="C29" t="s">
        <v>19</v>
      </c>
      <c r="D29" s="5">
        <f>+G21</f>
        <v>778055958.18815327</v>
      </c>
      <c r="E29" s="15">
        <f>+E34</f>
        <v>0.74906367041198507</v>
      </c>
      <c r="F29" s="1">
        <f>+D29*E29</f>
        <v>582813451.82633209</v>
      </c>
      <c r="G29" s="5">
        <f>+D30-F29</f>
        <v>4992506.3618211746</v>
      </c>
    </row>
    <row r="30" spans="3:12" x14ac:dyDescent="0.25">
      <c r="C30" s="7" t="s">
        <v>20</v>
      </c>
      <c r="D30" s="12">
        <f>+D29-D28</f>
        <v>587805958.18815327</v>
      </c>
    </row>
    <row r="32" spans="3:12" x14ac:dyDescent="0.25">
      <c r="C32" s="13" t="s">
        <v>21</v>
      </c>
      <c r="E32" s="5">
        <f>+F29</f>
        <v>582813451.82633209</v>
      </c>
    </row>
    <row r="34" spans="3:5" x14ac:dyDescent="0.25">
      <c r="C34" t="str">
        <f>+C7</f>
        <v xml:space="preserve">Ingresos exentos </v>
      </c>
      <c r="D34" s="5">
        <f>+D7</f>
        <v>3000000000</v>
      </c>
      <c r="E34" s="14">
        <f>+D34/D36</f>
        <v>0.74906367041198507</v>
      </c>
    </row>
    <row r="35" spans="3:5" x14ac:dyDescent="0.25">
      <c r="C35" t="s">
        <v>0</v>
      </c>
      <c r="D35" s="5">
        <f>+D5+D6</f>
        <v>1005000000</v>
      </c>
      <c r="E35" s="2">
        <f>+D35/D36</f>
        <v>0.25093632958801498</v>
      </c>
    </row>
    <row r="36" spans="3:5" x14ac:dyDescent="0.25">
      <c r="C36" t="s">
        <v>22</v>
      </c>
      <c r="D36" s="5">
        <f>+D34+D35</f>
        <v>4005000000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JHR</dc:creator>
  <cp:lastModifiedBy>ACCOUNTER03</cp:lastModifiedBy>
  <dcterms:created xsi:type="dcterms:W3CDTF">2022-08-10T22:52:20Z</dcterms:created>
  <dcterms:modified xsi:type="dcterms:W3CDTF">2022-08-11T12:47:11Z</dcterms:modified>
</cp:coreProperties>
</file>