
<file path=[Content_Types].xml><?xml version="1.0" encoding="utf-8"?>
<Types xmlns="http://schemas.openxmlformats.org/package/2006/content-types">
  <Default Extension="png" ContentType="image/png"/>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mc:AlternateContent xmlns:mc="http://schemas.openxmlformats.org/markup-compatibility/2006">
    <mc:Choice Requires="x15">
      <x15ac:absPath xmlns:x15ac="http://schemas.microsoft.com/office/spreadsheetml/2010/11/ac" url="C:\Users\ACCOUNTER\Pictures\"/>
    </mc:Choice>
  </mc:AlternateContent>
  <bookViews>
    <workbookView xWindow="0" yWindow="456" windowWidth="28800" windowHeight="16344" tabRatio="818" firstSheet="1" activeTab="2"/>
  </bookViews>
  <sheets>
    <sheet name="BP" sheetId="25" state="hidden" r:id="rId1"/>
    <sheet name="Balance de prueba" sheetId="24" r:id="rId2"/>
    <sheet name="210" sheetId="26" r:id="rId3"/>
    <sheet name="H1 (Caratula)" sheetId="16" r:id="rId4"/>
    <sheet name="H2 (ESF - Patrimonio)" sheetId="21" r:id="rId5"/>
    <sheet name="H3 (ERI - Renta Liquida)" sheetId="1" r:id="rId6"/>
    <sheet name="H4 (Impuesto Diferido)" sheetId="17" r:id="rId7"/>
    <sheet name="H5 (Ingresos y Facturación)" sheetId="18" r:id="rId8"/>
    <sheet name="H6 (Activos fijos)" sheetId="22" r:id="rId9"/>
    <sheet name="H7 (Resumen ESF-ERI)" sheetId="23" r:id="rId10"/>
    <sheet name="ejemplos" sheetId="9" state="hidden" r:id="rId11"/>
  </sheets>
  <externalReferences>
    <externalReference r:id="rId12"/>
    <externalReference r:id="rId13"/>
    <externalReference r:id="rId14"/>
  </externalReferences>
  <definedNames>
    <definedName name="_xlnm.Print_Area" localSheetId="4">'H2 (ESF - Patrimonio)'!$G$1:$Q$228</definedName>
    <definedName name="_xlnm.Print_Area" localSheetId="6">'H4 (Impuesto Diferido)'!$D$1:$Q$110</definedName>
    <definedName name="_xlnm.Print_Area" localSheetId="7">'H5 (Ingresos y Facturación)'!$B$1:$N$15</definedName>
    <definedName name="Reglon_renta">[1]Lists!$AQ$3:$AQ$58</definedName>
    <definedName name="renglon_renta1">[2]Lists!$AQ$3:$AQ$58</definedName>
    <definedName name="_xlnm.Print_Titles" localSheetId="6">'H4 (Impuesto Diferido)'!$1:$6</definedName>
  </definedNames>
  <calcPr calcId="191029"/>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72" i="26" l="1"/>
  <c r="Q64" i="26"/>
  <c r="Q62" i="26"/>
  <c r="Q59" i="26"/>
  <c r="Q52" i="26"/>
  <c r="F44" i="26"/>
  <c r="F38" i="26"/>
  <c r="K34" i="26"/>
  <c r="Q57" i="26"/>
  <c r="Q58" i="26"/>
  <c r="Q53" i="26"/>
  <c r="K30" i="26"/>
  <c r="Q69" i="26"/>
  <c r="K24" i="26"/>
  <c r="Q66" i="26"/>
  <c r="K16" i="26"/>
  <c r="Q55" i="26"/>
  <c r="Q51" i="26"/>
  <c r="K11" i="26"/>
  <c r="K13" i="26" s="1"/>
  <c r="F10" i="26"/>
  <c r="K35" i="26" l="1"/>
  <c r="K38" i="26" s="1"/>
  <c r="K43" i="26" s="1"/>
  <c r="K46" i="26"/>
  <c r="Q54" i="26"/>
  <c r="Q56" i="26"/>
  <c r="F14" i="26"/>
  <c r="F26" i="26"/>
  <c r="F21" i="26"/>
  <c r="F33" i="26"/>
  <c r="K45" i="26" l="1"/>
  <c r="F41" i="26"/>
  <c r="Q60" i="26"/>
  <c r="Q61" i="26" s="1"/>
  <c r="Q63" i="26" s="1"/>
  <c r="Q65" i="26" s="1"/>
  <c r="Q67" i="26" l="1"/>
  <c r="Q68" i="26" l="1"/>
  <c r="F17" i="26"/>
  <c r="Q70" i="26" l="1"/>
  <c r="F25" i="26" l="1"/>
  <c r="F28" i="26" s="1"/>
  <c r="Q71" i="26"/>
  <c r="Q73" i="26" s="1"/>
  <c r="F37" i="26" s="1"/>
  <c r="F40" i="26" s="1"/>
  <c r="F42" i="26" l="1"/>
  <c r="F43" i="26" s="1"/>
  <c r="F47" i="26" s="1"/>
  <c r="N209" i="1" l="1"/>
  <c r="N379" i="1"/>
  <c r="N378" i="1"/>
  <c r="N377" i="1"/>
  <c r="N372" i="1"/>
  <c r="N371" i="1"/>
  <c r="N369" i="1"/>
  <c r="N368" i="1"/>
  <c r="N367" i="1"/>
  <c r="N366" i="1"/>
  <c r="N365" i="1"/>
  <c r="N364" i="1"/>
  <c r="N363" i="1"/>
  <c r="N358" i="1"/>
  <c r="N356" i="1"/>
  <c r="N355" i="1"/>
  <c r="N354" i="1"/>
  <c r="N352" i="1"/>
  <c r="N351" i="1"/>
  <c r="N350" i="1"/>
  <c r="N349" i="1"/>
  <c r="N348" i="1"/>
  <c r="N347" i="1"/>
  <c r="N346" i="1"/>
  <c r="N344" i="1"/>
  <c r="N343" i="1"/>
  <c r="N342" i="1"/>
  <c r="N341" i="1"/>
  <c r="N340" i="1"/>
  <c r="N339" i="1"/>
  <c r="N338" i="1"/>
  <c r="N337" i="1"/>
  <c r="N336" i="1"/>
  <c r="N334" i="1"/>
  <c r="N333" i="1"/>
  <c r="N332" i="1"/>
  <c r="N331" i="1"/>
  <c r="N330" i="1"/>
  <c r="N328" i="1"/>
  <c r="N327" i="1"/>
  <c r="N325" i="1"/>
  <c r="N324" i="1"/>
  <c r="N323" i="1"/>
  <c r="N322" i="1"/>
  <c r="N321" i="1"/>
  <c r="N320" i="1"/>
  <c r="N319" i="1"/>
  <c r="N318" i="1"/>
  <c r="N317" i="1"/>
  <c r="N315" i="1"/>
  <c r="N314" i="1"/>
  <c r="N313" i="1"/>
  <c r="N312" i="1"/>
  <c r="N311" i="1"/>
  <c r="N310" i="1"/>
  <c r="N309" i="1"/>
  <c r="N308" i="1"/>
  <c r="N307" i="1"/>
  <c r="N306" i="1"/>
  <c r="N305" i="1"/>
  <c r="N304" i="1"/>
  <c r="N303" i="1"/>
  <c r="N302" i="1"/>
  <c r="N301" i="1"/>
  <c r="N300" i="1"/>
  <c r="N299" i="1"/>
  <c r="N298" i="1"/>
  <c r="N297" i="1"/>
  <c r="N296" i="1"/>
  <c r="N295" i="1"/>
  <c r="N294" i="1"/>
  <c r="N293" i="1"/>
  <c r="N292" i="1"/>
  <c r="N290" i="1"/>
  <c r="N289" i="1"/>
  <c r="N288" i="1"/>
  <c r="N287" i="1"/>
  <c r="N286" i="1"/>
  <c r="N285" i="1"/>
  <c r="N284" i="1"/>
  <c r="N283" i="1"/>
  <c r="N282" i="1"/>
  <c r="N281" i="1"/>
  <c r="N280" i="1"/>
  <c r="N279" i="1"/>
  <c r="N278" i="1"/>
  <c r="N277" i="1"/>
  <c r="N276" i="1"/>
  <c r="N275" i="1"/>
  <c r="N274" i="1"/>
  <c r="N273" i="1"/>
  <c r="N272" i="1"/>
  <c r="N271" i="1"/>
  <c r="N269" i="1"/>
  <c r="N268" i="1"/>
  <c r="N267" i="1"/>
  <c r="N266" i="1"/>
  <c r="N263" i="1"/>
  <c r="N262" i="1"/>
  <c r="N261" i="1"/>
  <c r="N260" i="1"/>
  <c r="N259" i="1"/>
  <c r="N258" i="1"/>
  <c r="N257" i="1"/>
  <c r="N256" i="1"/>
  <c r="N255" i="1"/>
  <c r="N254" i="1"/>
  <c r="N253" i="1"/>
  <c r="N252" i="1"/>
  <c r="N251" i="1"/>
  <c r="N250" i="1"/>
  <c r="N249" i="1"/>
  <c r="N248" i="1"/>
  <c r="N247" i="1"/>
  <c r="N246" i="1"/>
  <c r="N245" i="1"/>
  <c r="N244" i="1"/>
  <c r="N243" i="1"/>
  <c r="N242" i="1"/>
  <c r="N241" i="1"/>
  <c r="N240" i="1"/>
  <c r="N238" i="1"/>
  <c r="N237" i="1"/>
  <c r="N236" i="1"/>
  <c r="N235" i="1"/>
  <c r="N234" i="1"/>
  <c r="N233" i="1"/>
  <c r="N232" i="1"/>
  <c r="N231" i="1"/>
  <c r="N230" i="1"/>
  <c r="N229" i="1"/>
  <c r="N228" i="1"/>
  <c r="N227" i="1"/>
  <c r="N226" i="1"/>
  <c r="N225" i="1"/>
  <c r="N224" i="1"/>
  <c r="N223" i="1"/>
  <c r="N222" i="1"/>
  <c r="N221" i="1"/>
  <c r="N220" i="1"/>
  <c r="N219" i="1"/>
  <c r="N217" i="1"/>
  <c r="N216" i="1"/>
  <c r="N215" i="1"/>
  <c r="N214" i="1"/>
  <c r="N211" i="1"/>
  <c r="N210" i="1"/>
  <c r="N208" i="1"/>
  <c r="N207" i="1"/>
  <c r="N201" i="1"/>
  <c r="N200" i="1"/>
  <c r="N199" i="1"/>
  <c r="N198" i="1"/>
  <c r="N197" i="1"/>
  <c r="N196" i="1"/>
  <c r="N195" i="1"/>
  <c r="N194" i="1"/>
  <c r="N193" i="1"/>
  <c r="N192" i="1"/>
  <c r="N191" i="1"/>
  <c r="N189" i="1"/>
  <c r="N188" i="1"/>
  <c r="N187" i="1"/>
  <c r="N186" i="1"/>
  <c r="N185" i="1"/>
  <c r="N184" i="1"/>
  <c r="N183" i="1"/>
  <c r="N182" i="1"/>
  <c r="N181" i="1"/>
  <c r="N180" i="1"/>
  <c r="N179" i="1"/>
  <c r="N178" i="1"/>
  <c r="N177" i="1"/>
  <c r="N176" i="1"/>
  <c r="N175" i="1"/>
  <c r="N174" i="1"/>
  <c r="N173" i="1"/>
  <c r="N172" i="1"/>
  <c r="N171" i="1"/>
  <c r="N170" i="1"/>
  <c r="N169" i="1"/>
  <c r="N168" i="1"/>
  <c r="N167" i="1"/>
  <c r="N166" i="1"/>
  <c r="N164" i="1"/>
  <c r="N163" i="1"/>
  <c r="N162" i="1"/>
  <c r="N161" i="1"/>
  <c r="N159" i="1"/>
  <c r="N158" i="1"/>
  <c r="N157" i="1"/>
  <c r="N156" i="1"/>
  <c r="N155" i="1"/>
  <c r="N154" i="1"/>
  <c r="N153" i="1"/>
  <c r="N152" i="1"/>
  <c r="N151" i="1"/>
  <c r="N150" i="1"/>
  <c r="N149" i="1"/>
  <c r="N148" i="1"/>
  <c r="N147" i="1"/>
  <c r="N146" i="1"/>
  <c r="N145" i="1"/>
  <c r="N144" i="1"/>
  <c r="N139" i="1"/>
  <c r="N138" i="1"/>
  <c r="N137" i="1"/>
  <c r="N136" i="1"/>
  <c r="N135" i="1"/>
  <c r="N134" i="1"/>
  <c r="N133" i="1"/>
  <c r="N132" i="1"/>
  <c r="N127" i="1"/>
  <c r="N126" i="1"/>
  <c r="N125" i="1"/>
  <c r="N124" i="1"/>
  <c r="N123" i="1"/>
  <c r="N122" i="1"/>
  <c r="N121" i="1"/>
  <c r="N120" i="1"/>
  <c r="N119" i="1"/>
  <c r="N118" i="1"/>
  <c r="N117" i="1"/>
  <c r="N115" i="1"/>
  <c r="N114" i="1"/>
  <c r="N113" i="1"/>
  <c r="N112" i="1"/>
  <c r="N110" i="1"/>
  <c r="N109" i="1"/>
  <c r="N108" i="1"/>
  <c r="N107" i="1"/>
  <c r="N106" i="1"/>
  <c r="N105" i="1"/>
  <c r="N103" i="1"/>
  <c r="N102" i="1"/>
  <c r="N101" i="1"/>
  <c r="N100" i="1"/>
  <c r="N99" i="1"/>
  <c r="N98" i="1"/>
  <c r="N97" i="1"/>
  <c r="N96" i="1"/>
  <c r="N95" i="1"/>
  <c r="N94" i="1"/>
  <c r="N93" i="1"/>
  <c r="N92" i="1"/>
  <c r="N90" i="1"/>
  <c r="N89" i="1"/>
  <c r="N88" i="1"/>
  <c r="N87" i="1"/>
  <c r="N86" i="1"/>
  <c r="N85" i="1"/>
  <c r="N84" i="1"/>
  <c r="N83" i="1"/>
  <c r="N82" i="1"/>
  <c r="N80" i="1"/>
  <c r="N79" i="1"/>
  <c r="N78" i="1"/>
  <c r="N77" i="1"/>
  <c r="N76" i="1"/>
  <c r="N75" i="1"/>
  <c r="N74" i="1"/>
  <c r="N73" i="1"/>
  <c r="N72" i="1"/>
  <c r="N70" i="1"/>
  <c r="N69" i="1"/>
  <c r="N68" i="1"/>
  <c r="N67" i="1"/>
  <c r="N66" i="1"/>
  <c r="N64" i="1"/>
  <c r="N63" i="1"/>
  <c r="N61" i="1"/>
  <c r="N60" i="1"/>
  <c r="N58" i="1"/>
  <c r="N57" i="1"/>
  <c r="N56" i="1"/>
  <c r="N54" i="1"/>
  <c r="N53" i="1"/>
  <c r="N52" i="1"/>
  <c r="N51" i="1"/>
  <c r="N50" i="1"/>
  <c r="N49" i="1"/>
  <c r="N48" i="1"/>
  <c r="N47" i="1"/>
  <c r="N46" i="1"/>
  <c r="N45" i="1"/>
  <c r="N44" i="1"/>
  <c r="N43" i="1"/>
  <c r="N42" i="1"/>
  <c r="N41" i="1"/>
  <c r="N40" i="1"/>
  <c r="N34" i="1"/>
  <c r="N33" i="1"/>
  <c r="N32" i="1"/>
  <c r="N31" i="1"/>
  <c r="N30" i="1"/>
  <c r="N29" i="1"/>
  <c r="N28" i="1"/>
  <c r="N27" i="1"/>
  <c r="N26" i="1"/>
  <c r="N23" i="1"/>
  <c r="N22" i="1"/>
  <c r="N21" i="1"/>
  <c r="N17" i="1"/>
  <c r="N16" i="1"/>
  <c r="N15" i="1"/>
  <c r="N14" i="1"/>
  <c r="N13" i="1"/>
  <c r="N12" i="1"/>
  <c r="N11" i="1"/>
  <c r="M219" i="21"/>
  <c r="M218" i="21"/>
  <c r="M217" i="21"/>
  <c r="M216" i="21"/>
  <c r="M214" i="21"/>
  <c r="M213" i="21"/>
  <c r="M211" i="21"/>
  <c r="M210" i="21"/>
  <c r="M209" i="21"/>
  <c r="M208" i="21"/>
  <c r="M207" i="21"/>
  <c r="M206" i="21"/>
  <c r="M204" i="21"/>
  <c r="M203" i="21"/>
  <c r="M202" i="21"/>
  <c r="M201" i="21"/>
  <c r="M199" i="21"/>
  <c r="M198" i="21"/>
  <c r="M197" i="21"/>
  <c r="M190" i="21"/>
  <c r="M189" i="21"/>
  <c r="M188" i="21"/>
  <c r="M187" i="21"/>
  <c r="M186" i="21"/>
  <c r="M184" i="21"/>
  <c r="M183" i="21"/>
  <c r="M182" i="21"/>
  <c r="M181" i="21"/>
  <c r="M179" i="21"/>
  <c r="M178" i="21"/>
  <c r="M177" i="21"/>
  <c r="M176" i="21"/>
  <c r="M175" i="21"/>
  <c r="M174" i="21"/>
  <c r="M173" i="21"/>
  <c r="M172" i="21"/>
  <c r="M171" i="21"/>
  <c r="M169" i="21"/>
  <c r="M168" i="21"/>
  <c r="M167" i="21"/>
  <c r="M166" i="21"/>
  <c r="M164" i="21"/>
  <c r="M163" i="21"/>
  <c r="M162" i="21"/>
  <c r="M161" i="21"/>
  <c r="M159" i="21"/>
  <c r="M158" i="21"/>
  <c r="M157" i="21"/>
  <c r="M155" i="21"/>
  <c r="M154" i="21"/>
  <c r="M153" i="21"/>
  <c r="M151" i="21"/>
  <c r="M150" i="21"/>
  <c r="M149" i="21"/>
  <c r="M148" i="21"/>
  <c r="M147" i="21"/>
  <c r="M146" i="21"/>
  <c r="M145" i="21"/>
  <c r="M144" i="21"/>
  <c r="M143" i="21"/>
  <c r="M142" i="21"/>
  <c r="M138" i="21"/>
  <c r="M137" i="21"/>
  <c r="M136" i="21"/>
  <c r="M134" i="21"/>
  <c r="M133" i="21"/>
  <c r="M132" i="21"/>
  <c r="M131" i="21"/>
  <c r="M130" i="21"/>
  <c r="M129" i="21"/>
  <c r="M128" i="21"/>
  <c r="M126" i="21"/>
  <c r="M125" i="21"/>
  <c r="M124" i="21"/>
  <c r="M123" i="21"/>
  <c r="M122" i="21"/>
  <c r="M121" i="21"/>
  <c r="M120" i="21"/>
  <c r="M117" i="21"/>
  <c r="M116" i="21"/>
  <c r="M114" i="21"/>
  <c r="M113" i="21"/>
  <c r="M112" i="21"/>
  <c r="M111" i="21"/>
  <c r="M109" i="21"/>
  <c r="M108" i="21"/>
  <c r="M107" i="21"/>
  <c r="M106" i="21"/>
  <c r="M104" i="21"/>
  <c r="M103" i="21"/>
  <c r="M102" i="21"/>
  <c r="M101" i="21"/>
  <c r="M100" i="21"/>
  <c r="M99" i="21"/>
  <c r="M98" i="21"/>
  <c r="M97" i="21"/>
  <c r="M96" i="21"/>
  <c r="M95" i="21"/>
  <c r="M92" i="21"/>
  <c r="M91" i="21"/>
  <c r="M90" i="21"/>
  <c r="M89" i="21"/>
  <c r="M88" i="21"/>
  <c r="M87" i="21"/>
  <c r="M86" i="21"/>
  <c r="M85" i="21"/>
  <c r="M84" i="21"/>
  <c r="M82" i="21"/>
  <c r="M81" i="21"/>
  <c r="M80" i="21"/>
  <c r="M79" i="21"/>
  <c r="M78" i="21"/>
  <c r="M76" i="21"/>
  <c r="M75" i="21"/>
  <c r="M74" i="21"/>
  <c r="M73" i="21"/>
  <c r="M71" i="21"/>
  <c r="M70" i="21"/>
  <c r="M69" i="21"/>
  <c r="M68" i="21"/>
  <c r="M67" i="21"/>
  <c r="M66" i="21"/>
  <c r="M65" i="21"/>
  <c r="M64" i="21"/>
  <c r="M63" i="21"/>
  <c r="M62" i="21"/>
  <c r="M61" i="21"/>
  <c r="M59" i="21"/>
  <c r="M58" i="21"/>
  <c r="M57" i="21"/>
  <c r="M56" i="21"/>
  <c r="M55" i="21"/>
  <c r="M54" i="21"/>
  <c r="M53" i="21"/>
  <c r="M51" i="21"/>
  <c r="M50" i="21"/>
  <c r="M49" i="21"/>
  <c r="M48" i="21"/>
  <c r="M47" i="21"/>
  <c r="M46" i="21"/>
  <c r="M45" i="21"/>
  <c r="M44" i="21"/>
  <c r="M43" i="21"/>
  <c r="M42" i="21"/>
  <c r="M39" i="21"/>
  <c r="M38" i="21"/>
  <c r="M37" i="21"/>
  <c r="M36" i="21"/>
  <c r="M35" i="21"/>
  <c r="M34" i="21"/>
  <c r="M33" i="21"/>
  <c r="M31" i="21"/>
  <c r="M30" i="21"/>
  <c r="M29" i="21"/>
  <c r="M28" i="21"/>
  <c r="M27" i="21"/>
  <c r="M26" i="21"/>
  <c r="M25" i="21"/>
  <c r="M24" i="21"/>
  <c r="M23" i="21"/>
  <c r="M22" i="21"/>
  <c r="M21" i="21"/>
  <c r="M20" i="21"/>
  <c r="M19" i="21"/>
  <c r="M15" i="21"/>
  <c r="M14" i="21"/>
  <c r="M13" i="21"/>
  <c r="M12" i="21"/>
  <c r="Q12" i="21" l="1"/>
  <c r="M16" i="21"/>
  <c r="N215" i="21" l="1"/>
  <c r="M215" i="21"/>
  <c r="F16" i="18" l="1"/>
  <c r="F15" i="18"/>
  <c r="N15" i="18"/>
  <c r="N16" i="18"/>
  <c r="K16" i="18"/>
  <c r="M17" i="18"/>
  <c r="L17" i="18"/>
  <c r="J17" i="18"/>
  <c r="I17" i="18"/>
  <c r="H17" i="18"/>
  <c r="G17" i="18"/>
  <c r="E17" i="18"/>
  <c r="D17" i="18"/>
  <c r="C17" i="18"/>
  <c r="A13" i="18"/>
  <c r="A14" i="18" s="1"/>
  <c r="A15" i="18" s="1"/>
  <c r="A16" i="18" s="1"/>
  <c r="A17" i="18" s="1"/>
  <c r="Q65" i="21" l="1"/>
  <c r="N628" i="1" l="1"/>
  <c r="G90" i="23" l="1"/>
  <c r="G70" i="23" l="1"/>
  <c r="G63" i="23" l="1"/>
  <c r="L54" i="22" l="1"/>
  <c r="E54" i="22"/>
  <c r="L36" i="22"/>
  <c r="E36" i="22"/>
  <c r="L32" i="22"/>
  <c r="E32" i="22"/>
  <c r="E38" i="22" l="1"/>
  <c r="L38" i="22"/>
  <c r="E55" i="22"/>
  <c r="L55" i="22"/>
  <c r="Q353" i="1"/>
  <c r="P353" i="1"/>
  <c r="O353" i="1"/>
  <c r="N353" i="1"/>
  <c r="Q190" i="1"/>
  <c r="P190" i="1"/>
  <c r="O190" i="1"/>
  <c r="N190" i="1"/>
  <c r="R202" i="1"/>
  <c r="R136" i="1"/>
  <c r="R356" i="1" l="1"/>
  <c r="R14" i="1" l="1"/>
  <c r="N425" i="1" s="1"/>
  <c r="N405" i="1"/>
  <c r="O405" i="1"/>
  <c r="R454" i="1" l="1"/>
  <c r="Q15" i="21"/>
  <c r="Q14" i="21"/>
  <c r="Q13" i="21"/>
  <c r="M11" i="21"/>
  <c r="R602" i="1" l="1"/>
  <c r="R590" i="1"/>
  <c r="R584" i="1"/>
  <c r="R581" i="1"/>
  <c r="R372" i="1" l="1"/>
  <c r="R371" i="1"/>
  <c r="R369" i="1"/>
  <c r="R368" i="1"/>
  <c r="R367" i="1"/>
  <c r="R366" i="1"/>
  <c r="R365" i="1"/>
  <c r="R364" i="1"/>
  <c r="R363" i="1"/>
  <c r="N370" i="1"/>
  <c r="N373" i="1" s="1"/>
  <c r="R370" i="1" l="1"/>
  <c r="R373" i="1" s="1"/>
  <c r="R405" i="1"/>
  <c r="R397" i="1" s="1"/>
  <c r="Q405" i="1"/>
  <c r="Q397" i="1" s="1"/>
  <c r="P405" i="1"/>
  <c r="P397" i="1" s="1"/>
  <c r="O397" i="1"/>
  <c r="N397" i="1"/>
  <c r="G10" i="1" l="1"/>
  <c r="G11" i="1" s="1"/>
  <c r="G12" i="1" s="1"/>
  <c r="G13" i="1" s="1"/>
  <c r="G14" i="1" s="1"/>
  <c r="G15" i="1" s="1"/>
  <c r="G16" i="1" s="1"/>
  <c r="G17" i="1" s="1"/>
  <c r="G18" i="1" s="1"/>
  <c r="G19" i="1" s="1"/>
  <c r="G20" i="1" s="1"/>
  <c r="G21" i="1" s="1"/>
  <c r="G22" i="1" s="1"/>
  <c r="G23" i="1" s="1"/>
  <c r="G24" i="1" s="1"/>
  <c r="G25" i="1" s="1"/>
  <c r="G26" i="1" s="1"/>
  <c r="G27" i="1" s="1"/>
  <c r="G28" i="1" s="1"/>
  <c r="G29" i="1" s="1"/>
  <c r="G30" i="1" s="1"/>
  <c r="G31" i="1" s="1"/>
  <c r="G32" i="1" s="1"/>
  <c r="G33" i="1" s="1"/>
  <c r="G34" i="1" s="1"/>
  <c r="G35" i="1" s="1"/>
  <c r="G36" i="1" s="1"/>
  <c r="G37" i="1" s="1"/>
  <c r="G38" i="1" s="1"/>
  <c r="G39" i="1" s="1"/>
  <c r="G40" i="1" s="1"/>
  <c r="G41" i="1" s="1"/>
  <c r="G42" i="1" s="1"/>
  <c r="G43" i="1" s="1"/>
  <c r="G44" i="1" s="1"/>
  <c r="G45" i="1" s="1"/>
  <c r="G46" i="1" s="1"/>
  <c r="G47" i="1" s="1"/>
  <c r="G48" i="1" s="1"/>
  <c r="G49" i="1" s="1"/>
  <c r="G50" i="1" s="1"/>
  <c r="G51" i="1" s="1"/>
  <c r="G52" i="1" s="1"/>
  <c r="G53" i="1" s="1"/>
  <c r="G54" i="1" s="1"/>
  <c r="G55" i="1" s="1"/>
  <c r="G56" i="1" s="1"/>
  <c r="G57" i="1" s="1"/>
  <c r="G58" i="1" s="1"/>
  <c r="G59" i="1" s="1"/>
  <c r="G60" i="1" s="1"/>
  <c r="G61" i="1" s="1"/>
  <c r="G62" i="1" s="1"/>
  <c r="G63" i="1" s="1"/>
  <c r="G64" i="1" s="1"/>
  <c r="G65" i="1" s="1"/>
  <c r="G66" i="1" s="1"/>
  <c r="G67" i="1" s="1"/>
  <c r="G68" i="1" s="1"/>
  <c r="G69" i="1" s="1"/>
  <c r="G70" i="1" s="1"/>
  <c r="G71" i="1" s="1"/>
  <c r="G72" i="1" s="1"/>
  <c r="G73" i="1" s="1"/>
  <c r="G74" i="1" s="1"/>
  <c r="G75" i="1" s="1"/>
  <c r="G76" i="1" s="1"/>
  <c r="G77" i="1" s="1"/>
  <c r="G78" i="1" s="1"/>
  <c r="G79" i="1" s="1"/>
  <c r="G80" i="1" s="1"/>
  <c r="G81" i="1" s="1"/>
  <c r="G82" i="1" s="1"/>
  <c r="G83" i="1" s="1"/>
  <c r="G84" i="1" s="1"/>
  <c r="G85" i="1" s="1"/>
  <c r="G86" i="1" s="1"/>
  <c r="G87" i="1" s="1"/>
  <c r="G88" i="1" s="1"/>
  <c r="G89" i="1" s="1"/>
  <c r="G90" i="1" s="1"/>
  <c r="G91" i="1" s="1"/>
  <c r="G92" i="1" s="1"/>
  <c r="G93" i="1" s="1"/>
  <c r="G94" i="1" s="1"/>
  <c r="G95" i="1" s="1"/>
  <c r="G96" i="1" s="1"/>
  <c r="G97" i="1" s="1"/>
  <c r="G98" i="1" s="1"/>
  <c r="G99" i="1" s="1"/>
  <c r="G100" i="1" s="1"/>
  <c r="G101" i="1" s="1"/>
  <c r="G102" i="1" s="1"/>
  <c r="G103" i="1" s="1"/>
  <c r="G104" i="1" s="1"/>
  <c r="G105" i="1" s="1"/>
  <c r="G106" i="1" s="1"/>
  <c r="G107" i="1" s="1"/>
  <c r="G108" i="1" s="1"/>
  <c r="G109" i="1" s="1"/>
  <c r="G110" i="1" s="1"/>
  <c r="G111" i="1" s="1"/>
  <c r="G112" i="1" s="1"/>
  <c r="G113" i="1" s="1"/>
  <c r="G114" i="1" s="1"/>
  <c r="G115" i="1" s="1"/>
  <c r="G116" i="1" s="1"/>
  <c r="G117" i="1" s="1"/>
  <c r="G118" i="1" s="1"/>
  <c r="G119" i="1" s="1"/>
  <c r="G120" i="1" s="1"/>
  <c r="G121" i="1" s="1"/>
  <c r="G122" i="1" s="1"/>
  <c r="G123" i="1" s="1"/>
  <c r="G124" i="1" s="1"/>
  <c r="G125" i="1" s="1"/>
  <c r="G126" i="1" s="1"/>
  <c r="G127" i="1" s="1"/>
  <c r="G128" i="1" s="1"/>
  <c r="G129" i="1" s="1"/>
  <c r="G130" i="1" s="1"/>
  <c r="G131" i="1" s="1"/>
  <c r="G132" i="1" s="1"/>
  <c r="G133" i="1" s="1"/>
  <c r="G134" i="1" s="1"/>
  <c r="G135" i="1" s="1"/>
  <c r="G136" i="1" s="1"/>
  <c r="G137" i="1" s="1"/>
  <c r="G138" i="1" s="1"/>
  <c r="G139" i="1" s="1"/>
  <c r="G140" i="1" s="1"/>
  <c r="G141" i="1" s="1"/>
  <c r="G142" i="1" s="1"/>
  <c r="G143" i="1" s="1"/>
  <c r="G144" i="1" s="1"/>
  <c r="G145" i="1" s="1"/>
  <c r="G146" i="1" s="1"/>
  <c r="G147" i="1" s="1"/>
  <c r="G148" i="1" s="1"/>
  <c r="G149" i="1" s="1"/>
  <c r="G150" i="1" s="1"/>
  <c r="G151" i="1" s="1"/>
  <c r="G152" i="1" s="1"/>
  <c r="G153" i="1" s="1"/>
  <c r="G154" i="1" s="1"/>
  <c r="G155" i="1" s="1"/>
  <c r="G156" i="1" s="1"/>
  <c r="G157" i="1" s="1"/>
  <c r="G158" i="1" s="1"/>
  <c r="G159" i="1" s="1"/>
  <c r="G160" i="1" s="1"/>
  <c r="G161" i="1" s="1"/>
  <c r="G162" i="1" s="1"/>
  <c r="G163" i="1" s="1"/>
  <c r="G164" i="1" s="1"/>
  <c r="G165" i="1" s="1"/>
  <c r="G166" i="1" s="1"/>
  <c r="G167" i="1" s="1"/>
  <c r="G168" i="1" s="1"/>
  <c r="G169" i="1" s="1"/>
  <c r="G170" i="1" s="1"/>
  <c r="G171" i="1" s="1"/>
  <c r="G172" i="1" s="1"/>
  <c r="G173" i="1" s="1"/>
  <c r="G174" i="1" s="1"/>
  <c r="G175" i="1" s="1"/>
  <c r="G176" i="1" s="1"/>
  <c r="G177" i="1" s="1"/>
  <c r="G178" i="1" s="1"/>
  <c r="G179" i="1" s="1"/>
  <c r="G180" i="1" s="1"/>
  <c r="G181" i="1" s="1"/>
  <c r="G182" i="1" s="1"/>
  <c r="G183" i="1" s="1"/>
  <c r="G184" i="1" s="1"/>
  <c r="G185" i="1" s="1"/>
  <c r="G186" i="1" s="1"/>
  <c r="G187" i="1" s="1"/>
  <c r="G188" i="1" s="1"/>
  <c r="G189" i="1" s="1"/>
  <c r="G190" i="1" s="1"/>
  <c r="G191" i="1" s="1"/>
  <c r="G192" i="1" s="1"/>
  <c r="G193" i="1" s="1"/>
  <c r="G194" i="1" s="1"/>
  <c r="G195" i="1" s="1"/>
  <c r="G196" i="1" s="1"/>
  <c r="G197" i="1" s="1"/>
  <c r="G198" i="1" s="1"/>
  <c r="G199" i="1" s="1"/>
  <c r="G200" i="1" s="1"/>
  <c r="G201" i="1" s="1"/>
  <c r="G202" i="1" s="1"/>
  <c r="G203" i="1" s="1"/>
  <c r="G204" i="1" s="1"/>
  <c r="G205" i="1" s="1"/>
  <c r="G206" i="1" s="1"/>
  <c r="G207" i="1" s="1"/>
  <c r="G208" i="1" s="1"/>
  <c r="G209" i="1" s="1"/>
  <c r="G210" i="1" s="1"/>
  <c r="G211" i="1" s="1"/>
  <c r="G212" i="1" s="1"/>
  <c r="G213" i="1" s="1"/>
  <c r="G214" i="1" s="1"/>
  <c r="G215" i="1" s="1"/>
  <c r="G216" i="1" s="1"/>
  <c r="G217" i="1" s="1"/>
  <c r="G218" i="1" s="1"/>
  <c r="G219" i="1" s="1"/>
  <c r="G220" i="1" s="1"/>
  <c r="G221" i="1" s="1"/>
  <c r="G222" i="1" s="1"/>
  <c r="G223" i="1" s="1"/>
  <c r="G224" i="1" s="1"/>
  <c r="G225" i="1" s="1"/>
  <c r="G226" i="1" s="1"/>
  <c r="G227" i="1" s="1"/>
  <c r="G228" i="1" s="1"/>
  <c r="G229" i="1" s="1"/>
  <c r="G230" i="1" s="1"/>
  <c r="G231" i="1" s="1"/>
  <c r="G232" i="1" s="1"/>
  <c r="G233" i="1" s="1"/>
  <c r="G234" i="1" s="1"/>
  <c r="G235" i="1" s="1"/>
  <c r="G236" i="1" s="1"/>
  <c r="G237" i="1" s="1"/>
  <c r="G238" i="1" s="1"/>
  <c r="G239" i="1" s="1"/>
  <c r="G240" i="1" s="1"/>
  <c r="G241" i="1" s="1"/>
  <c r="G242" i="1" s="1"/>
  <c r="G243" i="1" s="1"/>
  <c r="G244" i="1" s="1"/>
  <c r="G245" i="1" s="1"/>
  <c r="G246" i="1" s="1"/>
  <c r="G247" i="1" s="1"/>
  <c r="G248" i="1" s="1"/>
  <c r="G249" i="1" s="1"/>
  <c r="G250" i="1" s="1"/>
  <c r="G251" i="1" s="1"/>
  <c r="G252" i="1" s="1"/>
  <c r="G253" i="1" s="1"/>
  <c r="G254" i="1" s="1"/>
  <c r="G255" i="1" s="1"/>
  <c r="G256" i="1" s="1"/>
  <c r="G257" i="1" s="1"/>
  <c r="G258" i="1" s="1"/>
  <c r="G259" i="1" s="1"/>
  <c r="G260" i="1" s="1"/>
  <c r="G261" i="1" s="1"/>
  <c r="G262" i="1" s="1"/>
  <c r="G263" i="1" s="1"/>
  <c r="G264" i="1" s="1"/>
  <c r="G265" i="1" s="1"/>
  <c r="G266" i="1" s="1"/>
  <c r="G267" i="1" s="1"/>
  <c r="G268" i="1" s="1"/>
  <c r="G269" i="1" s="1"/>
  <c r="G270" i="1" s="1"/>
  <c r="G271" i="1" s="1"/>
  <c r="G272" i="1" s="1"/>
  <c r="G273" i="1" s="1"/>
  <c r="G274" i="1" s="1"/>
  <c r="G275" i="1" s="1"/>
  <c r="G276" i="1" s="1"/>
  <c r="G277" i="1" s="1"/>
  <c r="G278" i="1" s="1"/>
  <c r="G279" i="1" s="1"/>
  <c r="G280" i="1" s="1"/>
  <c r="G281" i="1" s="1"/>
  <c r="G282" i="1" s="1"/>
  <c r="G283" i="1" s="1"/>
  <c r="G284" i="1" s="1"/>
  <c r="G285" i="1" s="1"/>
  <c r="G286" i="1" s="1"/>
  <c r="G287" i="1" s="1"/>
  <c r="G288" i="1" s="1"/>
  <c r="G289" i="1" s="1"/>
  <c r="G290" i="1" s="1"/>
  <c r="G291" i="1" s="1"/>
  <c r="G292" i="1" s="1"/>
  <c r="G293" i="1" s="1"/>
  <c r="G294" i="1" s="1"/>
  <c r="G295" i="1" s="1"/>
  <c r="G296" i="1" s="1"/>
  <c r="G297" i="1" s="1"/>
  <c r="G298" i="1" s="1"/>
  <c r="G299" i="1" s="1"/>
  <c r="G300" i="1" s="1"/>
  <c r="G301" i="1" s="1"/>
  <c r="G302" i="1" s="1"/>
  <c r="G303" i="1" s="1"/>
  <c r="G304" i="1" s="1"/>
  <c r="G305" i="1" s="1"/>
  <c r="G306" i="1" s="1"/>
  <c r="G307" i="1" s="1"/>
  <c r="G308" i="1" s="1"/>
  <c r="G309" i="1" s="1"/>
  <c r="G310" i="1" s="1"/>
  <c r="G311" i="1" s="1"/>
  <c r="G312" i="1" s="1"/>
  <c r="G313" i="1" s="1"/>
  <c r="G314" i="1" s="1"/>
  <c r="G315" i="1" s="1"/>
  <c r="G316" i="1" s="1"/>
  <c r="G317" i="1" s="1"/>
  <c r="G318" i="1" s="1"/>
  <c r="G319" i="1" s="1"/>
  <c r="G320" i="1" s="1"/>
  <c r="G321" i="1" s="1"/>
  <c r="G322" i="1" s="1"/>
  <c r="G323" i="1" s="1"/>
  <c r="G324" i="1" s="1"/>
  <c r="G325" i="1" s="1"/>
  <c r="G326" i="1" s="1"/>
  <c r="G327" i="1" s="1"/>
  <c r="G328" i="1" s="1"/>
  <c r="G329" i="1" s="1"/>
  <c r="G330" i="1" s="1"/>
  <c r="G331" i="1" s="1"/>
  <c r="G332" i="1" s="1"/>
  <c r="G333" i="1" s="1"/>
  <c r="G334" i="1" s="1"/>
  <c r="G335" i="1" s="1"/>
  <c r="G336" i="1" s="1"/>
  <c r="G337" i="1" s="1"/>
  <c r="G338" i="1" s="1"/>
  <c r="G339" i="1" s="1"/>
  <c r="G340" i="1" s="1"/>
  <c r="G341" i="1" s="1"/>
  <c r="G342" i="1" s="1"/>
  <c r="G343" i="1" s="1"/>
  <c r="G344" i="1" s="1"/>
  <c r="G345" i="1" s="1"/>
  <c r="G346" i="1" s="1"/>
  <c r="G347" i="1" s="1"/>
  <c r="G348" i="1" s="1"/>
  <c r="G349" i="1" s="1"/>
  <c r="G350" i="1" s="1"/>
  <c r="G351" i="1" s="1"/>
  <c r="G352" i="1" s="1"/>
  <c r="G353" i="1" s="1"/>
  <c r="G354" i="1" s="1"/>
  <c r="G355" i="1" s="1"/>
  <c r="G356" i="1" s="1"/>
  <c r="G357" i="1" s="1"/>
  <c r="G358" i="1" s="1"/>
  <c r="G359" i="1" s="1"/>
  <c r="G360" i="1" s="1"/>
  <c r="G361" i="1" s="1"/>
  <c r="G362" i="1" s="1"/>
  <c r="G363" i="1" s="1"/>
  <c r="G364" i="1" s="1"/>
  <c r="G365" i="1" s="1"/>
  <c r="G366" i="1" s="1"/>
  <c r="G367" i="1" s="1"/>
  <c r="G368" i="1" s="1"/>
  <c r="G369" i="1" s="1"/>
  <c r="G370" i="1" s="1"/>
  <c r="G371" i="1" s="1"/>
  <c r="G372" i="1" s="1"/>
  <c r="G373" i="1" s="1"/>
  <c r="G374" i="1" s="1"/>
  <c r="G375" i="1" s="1"/>
  <c r="G376" i="1" s="1"/>
  <c r="G377" i="1" s="1"/>
  <c r="G378" i="1" s="1"/>
  <c r="G379" i="1" s="1"/>
  <c r="G380" i="1" s="1"/>
  <c r="G381" i="1" s="1"/>
  <c r="G382" i="1" s="1"/>
  <c r="G383" i="1" s="1"/>
  <c r="G384" i="1" s="1"/>
  <c r="G385" i="1" s="1"/>
  <c r="G386" i="1" s="1"/>
  <c r="G387" i="1" s="1"/>
  <c r="G388" i="1" s="1"/>
  <c r="G389" i="1" s="1"/>
  <c r="G390" i="1" s="1"/>
  <c r="G391" i="1" s="1"/>
  <c r="G392" i="1" s="1"/>
  <c r="G393" i="1" s="1"/>
  <c r="G394" i="1" s="1"/>
  <c r="G395" i="1" s="1"/>
  <c r="G396" i="1" s="1"/>
  <c r="G397" i="1" s="1"/>
  <c r="G398" i="1" s="1"/>
  <c r="G399" i="1" s="1"/>
  <c r="G400" i="1" s="1"/>
  <c r="G401" i="1" s="1"/>
  <c r="G402" i="1" s="1"/>
  <c r="G403" i="1" s="1"/>
  <c r="G404" i="1" s="1"/>
  <c r="G405" i="1" s="1"/>
  <c r="G406" i="1" s="1"/>
  <c r="G407" i="1" s="1"/>
  <c r="G408" i="1" s="1"/>
  <c r="G409" i="1" s="1"/>
  <c r="G410" i="1" s="1"/>
  <c r="G411" i="1" s="1"/>
  <c r="G412" i="1" s="1"/>
  <c r="G413" i="1" s="1"/>
  <c r="G414" i="1" s="1"/>
  <c r="G415" i="1" s="1"/>
  <c r="G416" i="1" s="1"/>
  <c r="G417" i="1" s="1"/>
  <c r="G418" i="1" s="1"/>
  <c r="G419" i="1" s="1"/>
  <c r="G420" i="1" s="1"/>
  <c r="G421" i="1" s="1"/>
  <c r="G422" i="1" s="1"/>
  <c r="G423" i="1" s="1"/>
  <c r="G424" i="1" s="1"/>
  <c r="G425" i="1" s="1"/>
  <c r="G426" i="1" s="1"/>
  <c r="G427" i="1" s="1"/>
  <c r="G428" i="1" s="1"/>
  <c r="G429" i="1" s="1"/>
  <c r="G430" i="1" s="1"/>
  <c r="G431" i="1" s="1"/>
  <c r="G432" i="1" s="1"/>
  <c r="G433" i="1" s="1"/>
  <c r="G434" i="1" s="1"/>
  <c r="G435" i="1" s="1"/>
  <c r="G436" i="1" s="1"/>
  <c r="G437" i="1" s="1"/>
  <c r="G438" i="1" s="1"/>
  <c r="G439" i="1" s="1"/>
  <c r="G440" i="1" s="1"/>
  <c r="G441" i="1" s="1"/>
  <c r="G442" i="1" s="1"/>
  <c r="G443" i="1" s="1"/>
  <c r="G444" i="1" s="1"/>
  <c r="G445" i="1" s="1"/>
  <c r="G446" i="1" s="1"/>
  <c r="G447" i="1" s="1"/>
  <c r="G448" i="1" s="1"/>
  <c r="G449" i="1" s="1"/>
  <c r="G450" i="1" s="1"/>
  <c r="G451" i="1" s="1"/>
  <c r="G452" i="1" s="1"/>
  <c r="G453" i="1" s="1"/>
  <c r="G454" i="1" s="1"/>
  <c r="G455" i="1" s="1"/>
  <c r="G456" i="1" s="1"/>
  <c r="G457" i="1" s="1"/>
  <c r="G458" i="1" s="1"/>
  <c r="G459" i="1" s="1"/>
  <c r="G460" i="1" s="1"/>
  <c r="G461" i="1" s="1"/>
  <c r="G462" i="1" s="1"/>
  <c r="G463" i="1" s="1"/>
  <c r="G464" i="1" s="1"/>
  <c r="G465" i="1" s="1"/>
  <c r="G466" i="1" s="1"/>
  <c r="G467" i="1" s="1"/>
  <c r="G468" i="1" s="1"/>
  <c r="G469" i="1" s="1"/>
  <c r="G470" i="1" s="1"/>
  <c r="G471" i="1" s="1"/>
  <c r="G472" i="1" s="1"/>
  <c r="G473" i="1" s="1"/>
  <c r="G474" i="1" s="1"/>
  <c r="G475" i="1" s="1"/>
  <c r="G476" i="1" s="1"/>
  <c r="G477" i="1" s="1"/>
  <c r="G478" i="1" s="1"/>
  <c r="G479" i="1" s="1"/>
  <c r="G480" i="1" s="1"/>
  <c r="G481" i="1" s="1"/>
  <c r="G482" i="1" s="1"/>
  <c r="G483" i="1" s="1"/>
  <c r="G484" i="1" s="1"/>
  <c r="G485" i="1" s="1"/>
  <c r="G486" i="1" s="1"/>
  <c r="G487" i="1" s="1"/>
  <c r="G488" i="1" s="1"/>
  <c r="G489" i="1" s="1"/>
  <c r="G490" i="1" s="1"/>
  <c r="G491" i="1" s="1"/>
  <c r="G492" i="1" s="1"/>
  <c r="G493" i="1" s="1"/>
  <c r="G494" i="1" s="1"/>
  <c r="G495" i="1" s="1"/>
  <c r="G496" i="1" s="1"/>
  <c r="G497" i="1" s="1"/>
  <c r="G498" i="1" s="1"/>
  <c r="G499" i="1" s="1"/>
  <c r="G500" i="1" s="1"/>
  <c r="G501" i="1" s="1"/>
  <c r="G502" i="1" s="1"/>
  <c r="G503" i="1" s="1"/>
  <c r="G504" i="1" s="1"/>
  <c r="G505" i="1" s="1"/>
  <c r="G506" i="1" s="1"/>
  <c r="G507" i="1" s="1"/>
  <c r="G508" i="1" s="1"/>
  <c r="G509" i="1" s="1"/>
  <c r="G510" i="1" s="1"/>
  <c r="G511" i="1" s="1"/>
  <c r="G512" i="1" s="1"/>
  <c r="G513" i="1" s="1"/>
  <c r="G514" i="1" s="1"/>
  <c r="G515" i="1" s="1"/>
  <c r="G516" i="1" s="1"/>
  <c r="G517" i="1" s="1"/>
  <c r="G518" i="1" s="1"/>
  <c r="G519" i="1" s="1"/>
  <c r="G520" i="1" s="1"/>
  <c r="G521" i="1" s="1"/>
  <c r="G522" i="1" s="1"/>
  <c r="G523" i="1" s="1"/>
  <c r="G524" i="1" s="1"/>
  <c r="G525" i="1" s="1"/>
  <c r="G526" i="1" s="1"/>
  <c r="G527" i="1" s="1"/>
  <c r="G528" i="1" s="1"/>
  <c r="G529" i="1" s="1"/>
  <c r="G530" i="1" s="1"/>
  <c r="G531" i="1" s="1"/>
  <c r="G532" i="1" s="1"/>
  <c r="G533" i="1" s="1"/>
  <c r="G534" i="1" s="1"/>
  <c r="G535" i="1" s="1"/>
  <c r="G536" i="1" s="1"/>
  <c r="G537" i="1" s="1"/>
  <c r="G538" i="1" s="1"/>
  <c r="G539" i="1" s="1"/>
  <c r="G540" i="1" s="1"/>
  <c r="G541" i="1" s="1"/>
  <c r="G542" i="1" s="1"/>
  <c r="G543" i="1" s="1"/>
  <c r="G544" i="1" s="1"/>
  <c r="G545" i="1" s="1"/>
  <c r="G546" i="1" s="1"/>
  <c r="G547" i="1" s="1"/>
  <c r="G548" i="1" s="1"/>
  <c r="G549" i="1" s="1"/>
  <c r="G550" i="1" s="1"/>
  <c r="G551" i="1" s="1"/>
  <c r="G552" i="1" s="1"/>
  <c r="G553" i="1" s="1"/>
  <c r="G554" i="1" s="1"/>
  <c r="G555" i="1" s="1"/>
  <c r="G556" i="1" s="1"/>
  <c r="G557" i="1" s="1"/>
  <c r="G558" i="1" s="1"/>
  <c r="G559" i="1" s="1"/>
  <c r="G560" i="1" s="1"/>
  <c r="G561" i="1" s="1"/>
  <c r="G562" i="1" s="1"/>
  <c r="G563" i="1" s="1"/>
  <c r="G564" i="1" s="1"/>
  <c r="G565" i="1" s="1"/>
  <c r="G566" i="1" s="1"/>
  <c r="G567" i="1" s="1"/>
  <c r="G568" i="1" s="1"/>
  <c r="G569" i="1" s="1"/>
  <c r="G570" i="1" s="1"/>
  <c r="G571" i="1" s="1"/>
  <c r="G572" i="1" s="1"/>
  <c r="G573" i="1" s="1"/>
  <c r="G574" i="1" s="1"/>
  <c r="G575" i="1" s="1"/>
  <c r="G576" i="1" s="1"/>
  <c r="G577" i="1" s="1"/>
  <c r="G578" i="1" s="1"/>
  <c r="G579" i="1" s="1"/>
  <c r="G580" i="1" s="1"/>
  <c r="G581" i="1" s="1"/>
  <c r="G582" i="1" s="1"/>
  <c r="G583" i="1" s="1"/>
  <c r="G584" i="1" s="1"/>
  <c r="G585" i="1" s="1"/>
  <c r="G586" i="1" s="1"/>
  <c r="G587" i="1" l="1"/>
  <c r="G588" i="1" s="1"/>
  <c r="G589" i="1" s="1"/>
  <c r="G590" i="1" s="1"/>
  <c r="G591" i="1" s="1"/>
  <c r="G592" i="1" s="1"/>
  <c r="G593" i="1" s="1"/>
  <c r="G594" i="1" s="1"/>
  <c r="G595" i="1" s="1"/>
  <c r="G596" i="1" s="1"/>
  <c r="G597" i="1" s="1"/>
  <c r="G598" i="1" s="1"/>
  <c r="G599" i="1" s="1"/>
  <c r="G600" i="1" s="1"/>
  <c r="G601" i="1" s="1"/>
  <c r="G602" i="1" s="1"/>
  <c r="G603" i="1" s="1"/>
  <c r="G604" i="1" s="1"/>
  <c r="G605" i="1" s="1"/>
  <c r="G606" i="1" s="1"/>
  <c r="G607" i="1" s="1"/>
  <c r="G608" i="1" s="1"/>
  <c r="G609" i="1" s="1"/>
  <c r="G610" i="1" s="1"/>
  <c r="G611" i="1" s="1"/>
  <c r="G612" i="1" s="1"/>
  <c r="G613" i="1" s="1"/>
  <c r="G614" i="1" s="1"/>
  <c r="G615" i="1" s="1"/>
  <c r="G616" i="1" s="1"/>
  <c r="G617" i="1" s="1"/>
  <c r="G618" i="1" s="1"/>
  <c r="G619" i="1" s="1"/>
  <c r="G620" i="1" s="1"/>
  <c r="G621" i="1" s="1"/>
  <c r="G622" i="1" s="1"/>
  <c r="G623" i="1" s="1"/>
  <c r="G624" i="1" s="1"/>
  <c r="G625" i="1" s="1"/>
  <c r="G626" i="1" s="1"/>
  <c r="G627" i="1" s="1"/>
  <c r="G628" i="1" s="1"/>
  <c r="G629" i="1" s="1"/>
  <c r="G630" i="1" s="1"/>
  <c r="G631" i="1" s="1"/>
  <c r="G632" i="1" s="1"/>
  <c r="G633" i="1" s="1"/>
  <c r="G634" i="1" s="1"/>
  <c r="G635" i="1" s="1"/>
  <c r="G636" i="1" s="1"/>
  <c r="G637" i="1" s="1"/>
  <c r="G638" i="1" s="1"/>
  <c r="G639" i="1" s="1"/>
  <c r="G640" i="1" s="1"/>
  <c r="G641" i="1" s="1"/>
  <c r="G642" i="1" s="1"/>
  <c r="G643" i="1" s="1"/>
  <c r="G644" i="1" s="1"/>
  <c r="G645" i="1" s="1"/>
  <c r="G646" i="1" s="1"/>
  <c r="G647" i="1" s="1"/>
  <c r="G648" i="1" s="1"/>
  <c r="G649" i="1" s="1"/>
  <c r="G650" i="1" s="1"/>
  <c r="G651" i="1" s="1"/>
  <c r="G652" i="1" s="1"/>
  <c r="G653" i="1" s="1"/>
  <c r="G654" i="1" s="1"/>
  <c r="Q149" i="21"/>
  <c r="F61" i="17" l="1"/>
  <c r="F60" i="17"/>
  <c r="J73" i="17" l="1"/>
  <c r="J71" i="17"/>
  <c r="N212" i="21" l="1"/>
  <c r="N205" i="21"/>
  <c r="N200" i="21"/>
  <c r="N196" i="21"/>
  <c r="N220" i="21" l="1"/>
  <c r="Q191" i="21"/>
  <c r="Q190" i="21"/>
  <c r="Q189" i="21"/>
  <c r="Q188" i="21"/>
  <c r="Q187" i="21"/>
  <c r="Q186" i="21"/>
  <c r="P185" i="21"/>
  <c r="O185" i="21"/>
  <c r="N185" i="21"/>
  <c r="Q184" i="21"/>
  <c r="Q183" i="21"/>
  <c r="Q182" i="21"/>
  <c r="Q181" i="21"/>
  <c r="P180" i="21"/>
  <c r="O180" i="21"/>
  <c r="N180" i="21"/>
  <c r="Q179" i="21"/>
  <c r="Q178" i="21"/>
  <c r="Q177" i="21"/>
  <c r="Q176" i="21"/>
  <c r="Q175" i="21"/>
  <c r="Q174" i="21"/>
  <c r="Q173" i="21"/>
  <c r="Q172" i="21"/>
  <c r="Q171" i="21"/>
  <c r="P170" i="21"/>
  <c r="O170" i="21"/>
  <c r="N170" i="21"/>
  <c r="Q169" i="21"/>
  <c r="Q168" i="21"/>
  <c r="Q167" i="21"/>
  <c r="Q166" i="21"/>
  <c r="P165" i="21"/>
  <c r="O165" i="21"/>
  <c r="N165" i="21"/>
  <c r="Q164" i="21"/>
  <c r="Q163" i="21"/>
  <c r="Q162" i="21"/>
  <c r="Q161" i="21"/>
  <c r="P160" i="21"/>
  <c r="O160" i="21"/>
  <c r="N160" i="21"/>
  <c r="Q159" i="21"/>
  <c r="Q158" i="21"/>
  <c r="Q157" i="21"/>
  <c r="P156" i="21"/>
  <c r="O156" i="21"/>
  <c r="N156" i="21"/>
  <c r="Q155" i="21"/>
  <c r="Q154" i="21"/>
  <c r="Q153" i="21"/>
  <c r="P152" i="21"/>
  <c r="O152" i="21"/>
  <c r="N152" i="21"/>
  <c r="Q151" i="21"/>
  <c r="Q150" i="21"/>
  <c r="Q148" i="21"/>
  <c r="Q147" i="21"/>
  <c r="Q146" i="21"/>
  <c r="Q145" i="21"/>
  <c r="Q144" i="21"/>
  <c r="Q143" i="21"/>
  <c r="Q142" i="21"/>
  <c r="P141" i="21"/>
  <c r="O141" i="21"/>
  <c r="N141" i="21"/>
  <c r="Q138" i="21"/>
  <c r="Q137" i="21"/>
  <c r="Q136" i="21"/>
  <c r="P135" i="21"/>
  <c r="O135" i="21"/>
  <c r="N135" i="21"/>
  <c r="Q134" i="21"/>
  <c r="Q133" i="21"/>
  <c r="Q132" i="21"/>
  <c r="Q131" i="21"/>
  <c r="Q130" i="21"/>
  <c r="Q129" i="21"/>
  <c r="Q128" i="21"/>
  <c r="P127" i="21"/>
  <c r="O127" i="21"/>
  <c r="N127" i="21"/>
  <c r="Q126" i="21"/>
  <c r="Q125" i="21"/>
  <c r="Q124" i="21"/>
  <c r="Q123" i="21"/>
  <c r="Q122" i="21"/>
  <c r="Q121" i="21"/>
  <c r="Q120" i="21"/>
  <c r="P119" i="21"/>
  <c r="P118" i="21" s="1"/>
  <c r="O119" i="21"/>
  <c r="N119" i="21"/>
  <c r="Q117" i="21"/>
  <c r="Q116" i="21"/>
  <c r="P115" i="21"/>
  <c r="O115" i="21"/>
  <c r="N115" i="21"/>
  <c r="Q114" i="21"/>
  <c r="Q113" i="21"/>
  <c r="Q112" i="21"/>
  <c r="Q111" i="21"/>
  <c r="P110" i="21"/>
  <c r="O110" i="21"/>
  <c r="N110" i="21"/>
  <c r="Q109" i="21"/>
  <c r="Q108" i="21"/>
  <c r="Q107" i="21"/>
  <c r="Q106" i="21"/>
  <c r="P105" i="21"/>
  <c r="O105" i="21"/>
  <c r="N105" i="21"/>
  <c r="Q104" i="21"/>
  <c r="Q103" i="21"/>
  <c r="Q102" i="21"/>
  <c r="Q101" i="21"/>
  <c r="Q100" i="21"/>
  <c r="Q99" i="21"/>
  <c r="Q98" i="21"/>
  <c r="Q97" i="21"/>
  <c r="Q96" i="21"/>
  <c r="Q95" i="21"/>
  <c r="P94" i="21"/>
  <c r="P93" i="21" s="1"/>
  <c r="O94" i="21"/>
  <c r="N94" i="21"/>
  <c r="Q92" i="21"/>
  <c r="Q91" i="21"/>
  <c r="Q90" i="21"/>
  <c r="Q89" i="21"/>
  <c r="Q88" i="21"/>
  <c r="Q87" i="21"/>
  <c r="Q86" i="21"/>
  <c r="Q85" i="21"/>
  <c r="Q84" i="21"/>
  <c r="P83" i="21"/>
  <c r="O83" i="21"/>
  <c r="N83" i="21"/>
  <c r="Q82" i="21"/>
  <c r="Q81" i="21"/>
  <c r="Q80" i="21"/>
  <c r="Q79" i="21"/>
  <c r="Q78" i="21"/>
  <c r="P77" i="21"/>
  <c r="O77" i="21"/>
  <c r="N77" i="21"/>
  <c r="M77" i="21"/>
  <c r="Q76" i="21"/>
  <c r="Q75" i="21"/>
  <c r="Q74" i="21"/>
  <c r="Q73" i="21"/>
  <c r="P72" i="21"/>
  <c r="O72" i="21"/>
  <c r="N72" i="21"/>
  <c r="Q71" i="21"/>
  <c r="Q70" i="21"/>
  <c r="Q69" i="21"/>
  <c r="Q68" i="21"/>
  <c r="Q67" i="21"/>
  <c r="Q66" i="21"/>
  <c r="Q64" i="21"/>
  <c r="Q63" i="21"/>
  <c r="Q62" i="21"/>
  <c r="Q61" i="21"/>
  <c r="P60" i="21"/>
  <c r="O60" i="21"/>
  <c r="N60" i="21"/>
  <c r="Q59" i="21"/>
  <c r="Q58" i="21"/>
  <c r="Q57" i="21"/>
  <c r="Q56" i="21"/>
  <c r="Q55" i="21"/>
  <c r="Q54" i="21"/>
  <c r="Q53" i="21"/>
  <c r="P52" i="21"/>
  <c r="O52" i="21"/>
  <c r="N52" i="21"/>
  <c r="Q51" i="21"/>
  <c r="Q50" i="21"/>
  <c r="Q49" i="21"/>
  <c r="Q48" i="21"/>
  <c r="Q47" i="21"/>
  <c r="Q46" i="21"/>
  <c r="Q45" i="21"/>
  <c r="Q44" i="21"/>
  <c r="Q43" i="21"/>
  <c r="Q42" i="21"/>
  <c r="P41" i="21"/>
  <c r="P40" i="21" s="1"/>
  <c r="O41" i="21"/>
  <c r="N41" i="21"/>
  <c r="Q39" i="21"/>
  <c r="Q38" i="21"/>
  <c r="Q37" i="21"/>
  <c r="Q36" i="21"/>
  <c r="Q35" i="21"/>
  <c r="Q34" i="21"/>
  <c r="Q33" i="21"/>
  <c r="P32" i="21"/>
  <c r="O32" i="21"/>
  <c r="N32" i="21"/>
  <c r="Q31" i="21"/>
  <c r="Q30" i="21"/>
  <c r="Q29" i="21"/>
  <c r="Q28" i="21"/>
  <c r="Q27" i="21"/>
  <c r="Q26" i="21"/>
  <c r="Q25" i="21"/>
  <c r="Q24" i="21"/>
  <c r="Q23" i="21"/>
  <c r="Q22" i="21"/>
  <c r="Q21" i="21"/>
  <c r="Q20" i="21"/>
  <c r="Q19" i="21"/>
  <c r="P18" i="21"/>
  <c r="P17" i="21" s="1"/>
  <c r="O18" i="21"/>
  <c r="O17" i="21" s="1"/>
  <c r="N18" i="21"/>
  <c r="N17" i="21" s="1"/>
  <c r="Q16" i="21"/>
  <c r="P11" i="21"/>
  <c r="O11" i="21"/>
  <c r="N11" i="21"/>
  <c r="P619" i="1"/>
  <c r="O619" i="1"/>
  <c r="N619" i="1"/>
  <c r="N40" i="21" l="1"/>
  <c r="N192" i="21"/>
  <c r="O40" i="21"/>
  <c r="O93" i="21"/>
  <c r="O118" i="21"/>
  <c r="Q156" i="21"/>
  <c r="Q135" i="21"/>
  <c r="Q115" i="21"/>
  <c r="Q11" i="21"/>
  <c r="N118" i="21"/>
  <c r="Q60" i="21"/>
  <c r="Q77" i="21"/>
  <c r="Q83" i="21"/>
  <c r="O192" i="21"/>
  <c r="Q165" i="21"/>
  <c r="Q105" i="21"/>
  <c r="Q119" i="21"/>
  <c r="P192" i="21"/>
  <c r="Q170" i="21"/>
  <c r="Q180" i="21"/>
  <c r="Q32" i="21"/>
  <c r="Q41" i="21"/>
  <c r="P139" i="21"/>
  <c r="Q52" i="21"/>
  <c r="Q185" i="21"/>
  <c r="Q110" i="21"/>
  <c r="Q127" i="21"/>
  <c r="Q72" i="21"/>
  <c r="Q94" i="21"/>
  <c r="Q141" i="21"/>
  <c r="Q152" i="21"/>
  <c r="Q160" i="21"/>
  <c r="Q18" i="21"/>
  <c r="N93" i="21"/>
  <c r="P531" i="1"/>
  <c r="Q17" i="21" l="1"/>
  <c r="Q118" i="21"/>
  <c r="O139" i="21"/>
  <c r="O193" i="21" s="1"/>
  <c r="N139" i="21"/>
  <c r="N193" i="21" s="1"/>
  <c r="Q93" i="21"/>
  <c r="Q40" i="21"/>
  <c r="P193" i="21"/>
  <c r="Q192" i="21"/>
  <c r="R359" i="1"/>
  <c r="R358" i="1"/>
  <c r="H90" i="23" s="1"/>
  <c r="I90" i="23" s="1"/>
  <c r="R357" i="1"/>
  <c r="R355" i="1"/>
  <c r="R354" i="1"/>
  <c r="R352" i="1"/>
  <c r="R351" i="1"/>
  <c r="R350" i="1"/>
  <c r="R349" i="1"/>
  <c r="R348" i="1"/>
  <c r="R347" i="1"/>
  <c r="R346" i="1"/>
  <c r="Q345" i="1"/>
  <c r="P345" i="1"/>
  <c r="O345" i="1"/>
  <c r="R344" i="1"/>
  <c r="R343" i="1"/>
  <c r="R342" i="1"/>
  <c r="R341" i="1"/>
  <c r="R340" i="1"/>
  <c r="R339" i="1"/>
  <c r="R338" i="1"/>
  <c r="R337" i="1"/>
  <c r="R336" i="1"/>
  <c r="Q335" i="1"/>
  <c r="P335" i="1"/>
  <c r="O335" i="1"/>
  <c r="R334" i="1"/>
  <c r="R333" i="1"/>
  <c r="R332" i="1"/>
  <c r="R331" i="1"/>
  <c r="R330" i="1"/>
  <c r="Q329" i="1"/>
  <c r="P329" i="1"/>
  <c r="O329" i="1"/>
  <c r="R328" i="1"/>
  <c r="R327" i="1"/>
  <c r="Q326" i="1"/>
  <c r="P326" i="1"/>
  <c r="O326" i="1"/>
  <c r="R325" i="1"/>
  <c r="R324" i="1"/>
  <c r="R323" i="1"/>
  <c r="R322" i="1"/>
  <c r="R321" i="1"/>
  <c r="R320" i="1"/>
  <c r="R319" i="1"/>
  <c r="R318" i="1"/>
  <c r="R317" i="1"/>
  <c r="Q316" i="1"/>
  <c r="P316" i="1"/>
  <c r="O316" i="1"/>
  <c r="R315" i="1"/>
  <c r="R314" i="1"/>
  <c r="R313" i="1"/>
  <c r="R312" i="1"/>
  <c r="R311" i="1"/>
  <c r="R310" i="1"/>
  <c r="R309" i="1"/>
  <c r="R308" i="1"/>
  <c r="R307" i="1"/>
  <c r="R306" i="1"/>
  <c r="R305" i="1"/>
  <c r="R304" i="1"/>
  <c r="R303" i="1"/>
  <c r="R302" i="1"/>
  <c r="R301" i="1"/>
  <c r="R300" i="1"/>
  <c r="R299" i="1"/>
  <c r="R298" i="1"/>
  <c r="R297" i="1"/>
  <c r="R296" i="1"/>
  <c r="R295" i="1"/>
  <c r="R294" i="1"/>
  <c r="R293" i="1"/>
  <c r="R292" i="1"/>
  <c r="N291" i="1"/>
  <c r="Q291" i="1"/>
  <c r="P291" i="1"/>
  <c r="O291" i="1"/>
  <c r="R290" i="1"/>
  <c r="R289" i="1"/>
  <c r="R288" i="1"/>
  <c r="R287" i="1"/>
  <c r="R286" i="1"/>
  <c r="R285" i="1"/>
  <c r="R284" i="1"/>
  <c r="R283" i="1"/>
  <c r="R282" i="1"/>
  <c r="R281" i="1"/>
  <c r="R280" i="1"/>
  <c r="R279" i="1"/>
  <c r="R278" i="1"/>
  <c r="R277" i="1"/>
  <c r="R276" i="1"/>
  <c r="R275" i="1"/>
  <c r="R274" i="1"/>
  <c r="R273" i="1"/>
  <c r="R272" i="1"/>
  <c r="R271" i="1"/>
  <c r="Q270" i="1"/>
  <c r="P270" i="1"/>
  <c r="O270" i="1"/>
  <c r="R269" i="1"/>
  <c r="R268" i="1"/>
  <c r="R267" i="1"/>
  <c r="R266" i="1"/>
  <c r="Q265" i="1"/>
  <c r="P265" i="1"/>
  <c r="O265" i="1"/>
  <c r="R263" i="1"/>
  <c r="R262" i="1"/>
  <c r="R261" i="1"/>
  <c r="R260" i="1"/>
  <c r="R259" i="1"/>
  <c r="R258" i="1"/>
  <c r="R257" i="1"/>
  <c r="R256" i="1"/>
  <c r="R255" i="1"/>
  <c r="R254" i="1"/>
  <c r="R253" i="1"/>
  <c r="R252" i="1"/>
  <c r="R251" i="1"/>
  <c r="R250" i="1"/>
  <c r="R249" i="1"/>
  <c r="R248" i="1"/>
  <c r="R247" i="1"/>
  <c r="R246" i="1"/>
  <c r="R245" i="1"/>
  <c r="R244" i="1"/>
  <c r="R243" i="1"/>
  <c r="R242" i="1"/>
  <c r="R241" i="1"/>
  <c r="R240" i="1"/>
  <c r="Q239" i="1"/>
  <c r="P239" i="1"/>
  <c r="O239" i="1"/>
  <c r="R238" i="1"/>
  <c r="R237" i="1"/>
  <c r="R236" i="1"/>
  <c r="R235" i="1"/>
  <c r="R234" i="1"/>
  <c r="R233" i="1"/>
  <c r="R232" i="1"/>
  <c r="R231" i="1"/>
  <c r="R230" i="1"/>
  <c r="R229" i="1"/>
  <c r="R228" i="1"/>
  <c r="R227" i="1"/>
  <c r="R226" i="1"/>
  <c r="R225" i="1"/>
  <c r="R224" i="1"/>
  <c r="R223" i="1"/>
  <c r="R222" i="1"/>
  <c r="R221" i="1"/>
  <c r="R220" i="1"/>
  <c r="R219" i="1"/>
  <c r="Q218" i="1"/>
  <c r="P218" i="1"/>
  <c r="O218" i="1"/>
  <c r="Q213" i="1"/>
  <c r="P213" i="1"/>
  <c r="O213" i="1"/>
  <c r="R217" i="1"/>
  <c r="R216" i="1"/>
  <c r="R215" i="1"/>
  <c r="R214" i="1"/>
  <c r="R211" i="1"/>
  <c r="R210" i="1"/>
  <c r="R209" i="1"/>
  <c r="R208" i="1"/>
  <c r="R207" i="1"/>
  <c r="Q206" i="1"/>
  <c r="P206" i="1"/>
  <c r="O206" i="1"/>
  <c r="R203" i="1"/>
  <c r="H70" i="23" s="1"/>
  <c r="I70" i="23" s="1"/>
  <c r="R201" i="1"/>
  <c r="R200" i="1"/>
  <c r="R199" i="1"/>
  <c r="R198" i="1"/>
  <c r="R197" i="1"/>
  <c r="R196" i="1"/>
  <c r="R195" i="1"/>
  <c r="R194" i="1"/>
  <c r="R193" i="1"/>
  <c r="R192" i="1"/>
  <c r="R191" i="1"/>
  <c r="R189" i="1"/>
  <c r="R188" i="1"/>
  <c r="R187" i="1"/>
  <c r="R186" i="1"/>
  <c r="R185" i="1"/>
  <c r="R184" i="1"/>
  <c r="R183" i="1"/>
  <c r="R182" i="1"/>
  <c r="R181" i="1"/>
  <c r="R180" i="1"/>
  <c r="R179" i="1"/>
  <c r="R178" i="1"/>
  <c r="R177" i="1"/>
  <c r="R176" i="1"/>
  <c r="R175" i="1"/>
  <c r="R174" i="1"/>
  <c r="R173" i="1"/>
  <c r="R172" i="1"/>
  <c r="R171" i="1"/>
  <c r="R170" i="1"/>
  <c r="R169" i="1"/>
  <c r="R168" i="1"/>
  <c r="R167" i="1"/>
  <c r="R166" i="1"/>
  <c r="Q165" i="1"/>
  <c r="P165" i="1"/>
  <c r="O165" i="1"/>
  <c r="N165" i="1"/>
  <c r="R164" i="1"/>
  <c r="R163" i="1"/>
  <c r="R162" i="1"/>
  <c r="R161" i="1"/>
  <c r="Q160" i="1"/>
  <c r="P160" i="1"/>
  <c r="O160" i="1"/>
  <c r="R159" i="1"/>
  <c r="R158" i="1"/>
  <c r="R157" i="1"/>
  <c r="R156" i="1"/>
  <c r="R155" i="1"/>
  <c r="R154" i="1"/>
  <c r="R153" i="1"/>
  <c r="R152" i="1"/>
  <c r="R151" i="1"/>
  <c r="R150" i="1"/>
  <c r="R149" i="1"/>
  <c r="R148" i="1"/>
  <c r="R147" i="1"/>
  <c r="R146" i="1"/>
  <c r="R145" i="1"/>
  <c r="R144" i="1"/>
  <c r="Q143" i="1"/>
  <c r="P143" i="1"/>
  <c r="O143" i="1"/>
  <c r="Q139" i="21" l="1"/>
  <c r="Q193" i="21" s="1"/>
  <c r="Q204" i="1"/>
  <c r="O204" i="1"/>
  <c r="P204" i="1"/>
  <c r="R190" i="1"/>
  <c r="R353" i="1"/>
  <c r="R326" i="1"/>
  <c r="R165" i="1"/>
  <c r="R270" i="1"/>
  <c r="O264" i="1"/>
  <c r="R291" i="1"/>
  <c r="P264" i="1"/>
  <c r="R239" i="1"/>
  <c r="R329" i="1"/>
  <c r="R335" i="1"/>
  <c r="R206" i="1"/>
  <c r="R213" i="1"/>
  <c r="R316" i="1"/>
  <c r="R345" i="1"/>
  <c r="R143" i="1"/>
  <c r="R160" i="1"/>
  <c r="P212" i="1"/>
  <c r="Q212" i="1"/>
  <c r="R265" i="1"/>
  <c r="Q264" i="1"/>
  <c r="O212" i="1"/>
  <c r="O360" i="1" s="1"/>
  <c r="R218" i="1"/>
  <c r="R140" i="1"/>
  <c r="H63" i="23" s="1"/>
  <c r="I63" i="23" s="1"/>
  <c r="R139" i="1"/>
  <c r="R138" i="1"/>
  <c r="R137" i="1"/>
  <c r="R135" i="1"/>
  <c r="R134" i="1"/>
  <c r="R391" i="1" s="1"/>
  <c r="R133" i="1"/>
  <c r="R132" i="1"/>
  <c r="Q131" i="1"/>
  <c r="P131" i="1"/>
  <c r="O131" i="1"/>
  <c r="R130" i="1"/>
  <c r="R129" i="1"/>
  <c r="Q128" i="1"/>
  <c r="P128" i="1"/>
  <c r="O128" i="1"/>
  <c r="R127" i="1"/>
  <c r="R126" i="1"/>
  <c r="R125" i="1"/>
  <c r="R124" i="1"/>
  <c r="R123" i="1"/>
  <c r="R122" i="1"/>
  <c r="R121" i="1"/>
  <c r="R120" i="1"/>
  <c r="R119" i="1"/>
  <c r="R118" i="1"/>
  <c r="R117" i="1"/>
  <c r="Q116" i="1"/>
  <c r="P116" i="1"/>
  <c r="O116" i="1"/>
  <c r="R115" i="1"/>
  <c r="R114" i="1"/>
  <c r="R113" i="1"/>
  <c r="R112" i="1"/>
  <c r="Q111" i="1"/>
  <c r="P111" i="1"/>
  <c r="O111" i="1"/>
  <c r="R110" i="1"/>
  <c r="R109" i="1"/>
  <c r="R108" i="1"/>
  <c r="R107" i="1"/>
  <c r="R106" i="1"/>
  <c r="R105" i="1"/>
  <c r="Q104" i="1"/>
  <c r="P104" i="1"/>
  <c r="O104" i="1"/>
  <c r="R103" i="1"/>
  <c r="R102" i="1"/>
  <c r="R101" i="1"/>
  <c r="R100" i="1"/>
  <c r="R99" i="1"/>
  <c r="R98" i="1"/>
  <c r="R97" i="1"/>
  <c r="R96" i="1"/>
  <c r="R95" i="1"/>
  <c r="R94" i="1"/>
  <c r="R93" i="1"/>
  <c r="R92" i="1"/>
  <c r="Q91" i="1"/>
  <c r="P91" i="1"/>
  <c r="O91" i="1"/>
  <c r="R90" i="1"/>
  <c r="R89" i="1"/>
  <c r="R88" i="1"/>
  <c r="R87" i="1"/>
  <c r="R86" i="1"/>
  <c r="R85" i="1"/>
  <c r="R84" i="1"/>
  <c r="R83" i="1"/>
  <c r="R82" i="1"/>
  <c r="Q81" i="1"/>
  <c r="P81" i="1"/>
  <c r="O81" i="1"/>
  <c r="R80" i="1"/>
  <c r="R79" i="1"/>
  <c r="R78" i="1"/>
  <c r="R77" i="1"/>
  <c r="R76" i="1"/>
  <c r="R75" i="1"/>
  <c r="R74" i="1"/>
  <c r="R73" i="1"/>
  <c r="R72" i="1"/>
  <c r="Q71" i="1"/>
  <c r="P71" i="1"/>
  <c r="O71" i="1"/>
  <c r="R70" i="1"/>
  <c r="R69" i="1"/>
  <c r="R68" i="1"/>
  <c r="R67" i="1"/>
  <c r="R66" i="1"/>
  <c r="Q65" i="1"/>
  <c r="P65" i="1"/>
  <c r="O65" i="1"/>
  <c r="R64" i="1"/>
  <c r="R63" i="1"/>
  <c r="Q62" i="1"/>
  <c r="P62" i="1"/>
  <c r="O62" i="1"/>
  <c r="R61" i="1"/>
  <c r="R60" i="1"/>
  <c r="Q59" i="1"/>
  <c r="P59" i="1"/>
  <c r="O59" i="1"/>
  <c r="R58" i="1"/>
  <c r="R57" i="1"/>
  <c r="R56" i="1"/>
  <c r="Q55" i="1"/>
  <c r="P55" i="1"/>
  <c r="O55" i="1"/>
  <c r="R54" i="1"/>
  <c r="R53" i="1"/>
  <c r="R52" i="1"/>
  <c r="R51" i="1"/>
  <c r="R50" i="1"/>
  <c r="R49" i="1"/>
  <c r="R48" i="1"/>
  <c r="R47" i="1"/>
  <c r="R46" i="1"/>
  <c r="R45" i="1"/>
  <c r="R44" i="1"/>
  <c r="R43" i="1"/>
  <c r="R42" i="1"/>
  <c r="R41" i="1"/>
  <c r="R40" i="1"/>
  <c r="Q39" i="1"/>
  <c r="P39" i="1"/>
  <c r="O39" i="1"/>
  <c r="R36" i="1"/>
  <c r="R35" i="1"/>
  <c r="R34" i="1"/>
  <c r="R33" i="1"/>
  <c r="R32" i="1"/>
  <c r="R31" i="1"/>
  <c r="R30" i="1"/>
  <c r="R29" i="1"/>
  <c r="R28" i="1"/>
  <c r="R27" i="1"/>
  <c r="R26" i="1"/>
  <c r="Q25" i="1"/>
  <c r="P25" i="1"/>
  <c r="O25" i="1"/>
  <c r="N25" i="1"/>
  <c r="R24" i="1"/>
  <c r="R23" i="1"/>
  <c r="R22" i="1"/>
  <c r="R21" i="1"/>
  <c r="Q20" i="1"/>
  <c r="P20" i="1"/>
  <c r="O20" i="1"/>
  <c r="N20" i="1"/>
  <c r="R19" i="1"/>
  <c r="R18" i="1"/>
  <c r="R17" i="1"/>
  <c r="R16" i="1"/>
  <c r="R15" i="1"/>
  <c r="R13" i="1"/>
  <c r="R12" i="1"/>
  <c r="R11" i="1"/>
  <c r="Q10" i="1"/>
  <c r="P10" i="1"/>
  <c r="O10" i="1"/>
  <c r="N10" i="1"/>
  <c r="P360" i="1" l="1"/>
  <c r="Q360" i="1"/>
  <c r="R204" i="1"/>
  <c r="R212" i="1"/>
  <c r="P38" i="1"/>
  <c r="O361" i="1"/>
  <c r="O38" i="1"/>
  <c r="R264" i="1"/>
  <c r="R128" i="1"/>
  <c r="R71" i="1"/>
  <c r="R55" i="1"/>
  <c r="H50" i="23" s="1"/>
  <c r="R59" i="1"/>
  <c r="R62" i="1"/>
  <c r="R81" i="1"/>
  <c r="Q38" i="1"/>
  <c r="R20" i="1"/>
  <c r="R39" i="1"/>
  <c r="H49" i="23" s="1"/>
  <c r="R65" i="1"/>
  <c r="R116" i="1"/>
  <c r="R25" i="1"/>
  <c r="R104" i="1"/>
  <c r="R131" i="1"/>
  <c r="R91" i="1"/>
  <c r="R111" i="1"/>
  <c r="R10" i="1"/>
  <c r="R465" i="1"/>
  <c r="R360" i="1" l="1"/>
  <c r="R38" i="1"/>
  <c r="R439" i="1" l="1"/>
  <c r="Q439" i="1"/>
  <c r="P439" i="1"/>
  <c r="O439" i="1"/>
  <c r="N439" i="1"/>
  <c r="R408" i="1"/>
  <c r="Q408" i="1"/>
  <c r="P408" i="1"/>
  <c r="O408" i="1"/>
  <c r="N408" i="1"/>
  <c r="Q415" i="1" l="1"/>
  <c r="Q432" i="1" s="1"/>
  <c r="R415" i="1"/>
  <c r="R432" i="1" s="1"/>
  <c r="P415" i="1"/>
  <c r="N415" i="1"/>
  <c r="P380" i="1"/>
  <c r="O380" i="1"/>
  <c r="P432" i="1" l="1"/>
  <c r="N432" i="1"/>
  <c r="O53" i="22"/>
  <c r="O52" i="22"/>
  <c r="O51" i="22"/>
  <c r="O50" i="22"/>
  <c r="O49" i="22"/>
  <c r="O48" i="22"/>
  <c r="O47" i="22"/>
  <c r="O46" i="22"/>
  <c r="O45" i="22"/>
  <c r="O44" i="22"/>
  <c r="O43" i="22"/>
  <c r="O42" i="22"/>
  <c r="O41" i="22"/>
  <c r="O40" i="22"/>
  <c r="O37" i="22"/>
  <c r="O35" i="22"/>
  <c r="O34" i="22"/>
  <c r="O31" i="22"/>
  <c r="O30" i="22"/>
  <c r="O29" i="22"/>
  <c r="O28" i="22"/>
  <c r="O27" i="22"/>
  <c r="O26" i="22"/>
  <c r="O25" i="22"/>
  <c r="O24" i="22"/>
  <c r="O23" i="22"/>
  <c r="O22" i="22"/>
  <c r="O21" i="22"/>
  <c r="O20" i="22"/>
  <c r="O19" i="22"/>
  <c r="O18" i="22"/>
  <c r="O17" i="22"/>
  <c r="O16" i="22"/>
  <c r="O15" i="22"/>
  <c r="O14" i="22"/>
  <c r="O13" i="22"/>
  <c r="G91" i="23" l="1"/>
  <c r="G60" i="23"/>
  <c r="G41" i="23"/>
  <c r="H34" i="23"/>
  <c r="H33" i="23"/>
  <c r="H32" i="23"/>
  <c r="H31" i="23"/>
  <c r="H30" i="23"/>
  <c r="G30" i="23"/>
  <c r="H29" i="23"/>
  <c r="H28" i="23"/>
  <c r="H27" i="23"/>
  <c r="H26" i="23"/>
  <c r="H23" i="23"/>
  <c r="H22" i="23"/>
  <c r="H21" i="23"/>
  <c r="H20" i="23"/>
  <c r="H19" i="23"/>
  <c r="H18" i="23"/>
  <c r="H17" i="23"/>
  <c r="G17" i="23"/>
  <c r="H16" i="23"/>
  <c r="G16" i="23"/>
  <c r="H15" i="23"/>
  <c r="H14" i="23"/>
  <c r="H13" i="23"/>
  <c r="H12" i="23"/>
  <c r="H11" i="23"/>
  <c r="G11" i="23"/>
  <c r="H24" i="23" l="1"/>
  <c r="H35" i="23"/>
  <c r="A10" i="23" l="1"/>
  <c r="A11" i="23" s="1"/>
  <c r="A12" i="23" s="1"/>
  <c r="A13" i="23" s="1"/>
  <c r="A14" i="23" s="1"/>
  <c r="A15" i="23" s="1"/>
  <c r="A16" i="23" s="1"/>
  <c r="A17" i="23" s="1"/>
  <c r="A18" i="23" s="1"/>
  <c r="A19" i="23" s="1"/>
  <c r="A20" i="23" s="1"/>
  <c r="A21" i="23" s="1"/>
  <c r="A22" i="23" s="1"/>
  <c r="A23" i="23" s="1"/>
  <c r="A24" i="23" s="1"/>
  <c r="A25" i="23" s="1"/>
  <c r="A26" i="23" s="1"/>
  <c r="A27" i="23" s="1"/>
  <c r="A28" i="23" s="1"/>
  <c r="A29" i="23" s="1"/>
  <c r="A30" i="23" s="1"/>
  <c r="A31" i="23" s="1"/>
  <c r="A32" i="23" s="1"/>
  <c r="A33" i="23" s="1"/>
  <c r="A34" i="23" s="1"/>
  <c r="A35" i="23" s="1"/>
  <c r="A36" i="23" s="1"/>
  <c r="A37" i="23" s="1"/>
  <c r="A38" i="23" s="1"/>
  <c r="A39" i="23" s="1"/>
  <c r="A40" i="23" s="1"/>
  <c r="A41" i="23" s="1"/>
  <c r="A42" i="23" s="1"/>
  <c r="A43" i="23" s="1"/>
  <c r="A44" i="23" s="1"/>
  <c r="A45" i="23" s="1"/>
  <c r="A46" i="23" s="1"/>
  <c r="A47" i="23" s="1"/>
  <c r="A48" i="23" s="1"/>
  <c r="A49" i="23" s="1"/>
  <c r="A50" i="23" s="1"/>
  <c r="A51" i="23" s="1"/>
  <c r="A52" i="23" s="1"/>
  <c r="A53" i="23" s="1"/>
  <c r="A54" i="23" s="1"/>
  <c r="A55" i="23" s="1"/>
  <c r="A56" i="23" s="1"/>
  <c r="A57" i="23" s="1"/>
  <c r="A58" i="23" s="1"/>
  <c r="A59" i="23" s="1"/>
  <c r="A60" i="23" s="1"/>
  <c r="A61" i="23" s="1"/>
  <c r="A62" i="23" s="1"/>
  <c r="A63" i="23" s="1"/>
  <c r="A64" i="23" s="1"/>
  <c r="A65" i="23" s="1"/>
  <c r="A66" i="23" s="1"/>
  <c r="A67" i="23" s="1"/>
  <c r="A68" i="23" s="1"/>
  <c r="A69" i="23" s="1"/>
  <c r="A70" i="23" s="1"/>
  <c r="A71" i="23" s="1"/>
  <c r="A72" i="23" s="1"/>
  <c r="A73" i="23" s="1"/>
  <c r="A74" i="23" s="1"/>
  <c r="A75" i="23" s="1"/>
  <c r="A76" i="23" s="1"/>
  <c r="A77" i="23" s="1"/>
  <c r="A78" i="23" s="1"/>
  <c r="A79" i="23" s="1"/>
  <c r="A80" i="23" s="1"/>
  <c r="A81" i="23" s="1"/>
  <c r="A82" i="23" s="1"/>
  <c r="A83" i="23" s="1"/>
  <c r="A84" i="23" s="1"/>
  <c r="A85" i="23" s="1"/>
  <c r="A86" i="23" s="1"/>
  <c r="A87" i="23" s="1"/>
  <c r="A88" i="23" s="1"/>
  <c r="A89" i="23" s="1"/>
  <c r="A90" i="23" s="1"/>
  <c r="A91" i="23" s="1"/>
  <c r="A92" i="23" s="1"/>
  <c r="A93" i="23" s="1"/>
  <c r="I11" i="23"/>
  <c r="I17" i="23"/>
  <c r="I30" i="23"/>
  <c r="I16" i="23" l="1"/>
  <c r="R489" i="1" l="1"/>
  <c r="K50" i="17" l="1"/>
  <c r="J50" i="17"/>
  <c r="K49" i="17"/>
  <c r="J49" i="17"/>
  <c r="K48" i="17"/>
  <c r="J48" i="17"/>
  <c r="K47" i="17"/>
  <c r="J47" i="17"/>
  <c r="K46" i="17"/>
  <c r="J46" i="17"/>
  <c r="K45" i="17"/>
  <c r="J45" i="17"/>
  <c r="K44" i="17"/>
  <c r="J44" i="17"/>
  <c r="K43" i="17"/>
  <c r="J43" i="17"/>
  <c r="K42" i="17"/>
  <c r="J42" i="17"/>
  <c r="K41" i="17"/>
  <c r="J41" i="17"/>
  <c r="K40" i="17"/>
  <c r="J40" i="17"/>
  <c r="K39" i="17"/>
  <c r="J39" i="17"/>
  <c r="K38" i="17"/>
  <c r="J38" i="17"/>
  <c r="K37" i="17"/>
  <c r="J37" i="17"/>
  <c r="K36" i="17"/>
  <c r="J36" i="17"/>
  <c r="K35" i="17"/>
  <c r="J35" i="17"/>
  <c r="K34" i="17"/>
  <c r="J34" i="17"/>
  <c r="K33" i="17"/>
  <c r="J33" i="17"/>
  <c r="I51" i="17"/>
  <c r="H51" i="17"/>
  <c r="K14" i="17"/>
  <c r="K15" i="17"/>
  <c r="K16" i="17"/>
  <c r="K17" i="17"/>
  <c r="K18" i="17"/>
  <c r="K19" i="17"/>
  <c r="K20" i="17"/>
  <c r="K21" i="17"/>
  <c r="K22" i="17"/>
  <c r="K23" i="17"/>
  <c r="K24" i="17"/>
  <c r="K25" i="17"/>
  <c r="K26" i="17"/>
  <c r="K27" i="17"/>
  <c r="K28" i="17"/>
  <c r="K29" i="17"/>
  <c r="K30" i="17"/>
  <c r="K13" i="17"/>
  <c r="J30" i="17"/>
  <c r="J29" i="17"/>
  <c r="J28" i="17"/>
  <c r="J27" i="17"/>
  <c r="J26" i="17"/>
  <c r="J25" i="17"/>
  <c r="J24" i="17"/>
  <c r="J23" i="17"/>
  <c r="J22" i="17"/>
  <c r="J21" i="17"/>
  <c r="J20" i="17"/>
  <c r="J19" i="17"/>
  <c r="J18" i="17"/>
  <c r="J17" i="17"/>
  <c r="J16" i="17"/>
  <c r="J15" i="17"/>
  <c r="J14" i="17"/>
  <c r="J13" i="17"/>
  <c r="H31" i="17"/>
  <c r="J51" i="17" l="1"/>
  <c r="N14" i="18"/>
  <c r="N13" i="18"/>
  <c r="N12" i="18"/>
  <c r="N17" i="18" s="1"/>
  <c r="N62" i="1"/>
  <c r="G52" i="23" s="1"/>
  <c r="M165" i="21"/>
  <c r="G31" i="23" s="1"/>
  <c r="I31" i="23" s="1"/>
  <c r="M141" i="21"/>
  <c r="G26" i="23" s="1"/>
  <c r="I26" i="23" l="1"/>
  <c r="M105" i="21"/>
  <c r="AG51" i="22"/>
  <c r="AG52" i="22"/>
  <c r="AG53" i="22"/>
  <c r="AA51" i="22"/>
  <c r="AC51" i="22" s="1"/>
  <c r="AA52" i="22"/>
  <c r="AC52" i="22" s="1"/>
  <c r="AA53" i="22"/>
  <c r="AC53" i="22" s="1"/>
  <c r="P51" i="22"/>
  <c r="P52" i="22"/>
  <c r="P53" i="22"/>
  <c r="F14" i="18" l="1"/>
  <c r="K14" i="18"/>
  <c r="J96" i="17" l="1"/>
  <c r="J95" i="17"/>
  <c r="J94" i="17"/>
  <c r="J93" i="17"/>
  <c r="J92" i="17"/>
  <c r="J91" i="17"/>
  <c r="J90" i="17"/>
  <c r="J89" i="17"/>
  <c r="J88" i="17"/>
  <c r="J87" i="17"/>
  <c r="J86" i="17"/>
  <c r="J85" i="17"/>
  <c r="J84" i="17"/>
  <c r="J83" i="17"/>
  <c r="J82" i="17"/>
  <c r="J81" i="17"/>
  <c r="J80" i="17"/>
  <c r="J79" i="17"/>
  <c r="J78" i="17"/>
  <c r="J77" i="17"/>
  <c r="J76" i="17"/>
  <c r="J75" i="17"/>
  <c r="J74" i="17"/>
  <c r="J72" i="17"/>
  <c r="N143" i="1" l="1"/>
  <c r="G66" i="23" l="1"/>
  <c r="AG15" i="22"/>
  <c r="AA15" i="22"/>
  <c r="AC15" i="22" s="1"/>
  <c r="P15" i="22"/>
  <c r="A13" i="22" l="1"/>
  <c r="A14" i="22" s="1"/>
  <c r="P13" i="22"/>
  <c r="AA13" i="22"/>
  <c r="AC13" i="22" s="1"/>
  <c r="AG13" i="22"/>
  <c r="P14" i="22"/>
  <c r="AA14" i="22"/>
  <c r="AC14" i="22" s="1"/>
  <c r="AG14" i="22"/>
  <c r="P16" i="22"/>
  <c r="AA16" i="22"/>
  <c r="AC16" i="22" s="1"/>
  <c r="AG16" i="22"/>
  <c r="P17" i="22"/>
  <c r="AA17" i="22"/>
  <c r="AC17" i="22" s="1"/>
  <c r="AG17" i="22"/>
  <c r="P18" i="22"/>
  <c r="AA18" i="22"/>
  <c r="AC18" i="22" s="1"/>
  <c r="AG18" i="22"/>
  <c r="P19" i="22"/>
  <c r="AA19" i="22"/>
  <c r="AC19" i="22" s="1"/>
  <c r="AG19" i="22"/>
  <c r="P20" i="22"/>
  <c r="AA20" i="22"/>
  <c r="AC20" i="22" s="1"/>
  <c r="AG20" i="22"/>
  <c r="P21" i="22"/>
  <c r="AA21" i="22"/>
  <c r="AC21" i="22" s="1"/>
  <c r="AG21" i="22"/>
  <c r="P22" i="22"/>
  <c r="AA22" i="22"/>
  <c r="AC22" i="22" s="1"/>
  <c r="AG22" i="22"/>
  <c r="P23" i="22"/>
  <c r="AA23" i="22"/>
  <c r="AC23" i="22" s="1"/>
  <c r="AG23" i="22"/>
  <c r="P24" i="22"/>
  <c r="AA24" i="22"/>
  <c r="AC24" i="22" s="1"/>
  <c r="AG24" i="22"/>
  <c r="P25" i="22"/>
  <c r="AA25" i="22"/>
  <c r="AC25" i="22" s="1"/>
  <c r="AG25" i="22"/>
  <c r="P26" i="22"/>
  <c r="AA26" i="22"/>
  <c r="AC26" i="22" s="1"/>
  <c r="AG26" i="22"/>
  <c r="P27" i="22"/>
  <c r="AA27" i="22"/>
  <c r="AC27" i="22" s="1"/>
  <c r="AG27" i="22"/>
  <c r="P28" i="22"/>
  <c r="AA28" i="22"/>
  <c r="AC28" i="22" s="1"/>
  <c r="AG28" i="22"/>
  <c r="P29" i="22"/>
  <c r="AA29" i="22"/>
  <c r="AC29" i="22" s="1"/>
  <c r="AG29" i="22"/>
  <c r="P30" i="22"/>
  <c r="AA30" i="22"/>
  <c r="AC30" i="22" s="1"/>
  <c r="AG30" i="22"/>
  <c r="P31" i="22"/>
  <c r="AA31" i="22"/>
  <c r="AC31" i="22" s="1"/>
  <c r="AG31" i="22"/>
  <c r="D32" i="22"/>
  <c r="F32" i="22"/>
  <c r="G32" i="22"/>
  <c r="H32" i="22"/>
  <c r="I32" i="22"/>
  <c r="J32" i="22"/>
  <c r="K32" i="22"/>
  <c r="M32" i="22"/>
  <c r="N32" i="22"/>
  <c r="Q32" i="22"/>
  <c r="R32" i="22"/>
  <c r="S32" i="22"/>
  <c r="T32" i="22"/>
  <c r="U32" i="22"/>
  <c r="V32" i="22"/>
  <c r="W32" i="22"/>
  <c r="X32" i="22"/>
  <c r="X38" i="22" s="1"/>
  <c r="Y32" i="22"/>
  <c r="Z32" i="22"/>
  <c r="AB32" i="22"/>
  <c r="AD32" i="22"/>
  <c r="AE32" i="22"/>
  <c r="AF32" i="22"/>
  <c r="AH32" i="22"/>
  <c r="O33" i="22"/>
  <c r="P33" i="22"/>
  <c r="AA33" i="22"/>
  <c r="AC33" i="22" s="1"/>
  <c r="AG33" i="22"/>
  <c r="P34" i="22"/>
  <c r="P36" i="22" s="1"/>
  <c r="AA34" i="22"/>
  <c r="AC34" i="22" s="1"/>
  <c r="AG34" i="22"/>
  <c r="P35" i="22"/>
  <c r="AA35" i="22"/>
  <c r="AC35" i="22" s="1"/>
  <c r="AG35" i="22"/>
  <c r="D36" i="22"/>
  <c r="F36" i="22"/>
  <c r="F38" i="22" s="1"/>
  <c r="G36" i="22"/>
  <c r="H36" i="22"/>
  <c r="I36" i="22"/>
  <c r="J36" i="22"/>
  <c r="K36" i="22"/>
  <c r="M36" i="22"/>
  <c r="N36" i="22"/>
  <c r="Q36" i="22"/>
  <c r="Q38" i="22" s="1"/>
  <c r="R36" i="22"/>
  <c r="S36" i="22"/>
  <c r="T36" i="22"/>
  <c r="U36" i="22"/>
  <c r="U38" i="22" s="1"/>
  <c r="V36" i="22"/>
  <c r="W36" i="22"/>
  <c r="X36" i="22"/>
  <c r="Y36" i="22"/>
  <c r="Y38" i="22" s="1"/>
  <c r="Z36" i="22"/>
  <c r="AB36" i="22"/>
  <c r="AD36" i="22"/>
  <c r="AE36" i="22"/>
  <c r="AE38" i="22" s="1"/>
  <c r="AF36" i="22"/>
  <c r="AH36" i="22"/>
  <c r="P37" i="22"/>
  <c r="AA37" i="22"/>
  <c r="AC37" i="22" s="1"/>
  <c r="AG37" i="22"/>
  <c r="O39" i="22"/>
  <c r="P39" i="22"/>
  <c r="AA39" i="22"/>
  <c r="AC39" i="22" s="1"/>
  <c r="AG39" i="22"/>
  <c r="P40" i="22"/>
  <c r="AA40" i="22"/>
  <c r="AC40" i="22" s="1"/>
  <c r="AG40" i="22"/>
  <c r="P41" i="22"/>
  <c r="AA41" i="22"/>
  <c r="AC41" i="22" s="1"/>
  <c r="AG41" i="22"/>
  <c r="P42" i="22"/>
  <c r="AA42" i="22"/>
  <c r="AC42" i="22" s="1"/>
  <c r="AG42" i="22"/>
  <c r="P43" i="22"/>
  <c r="AA43" i="22"/>
  <c r="AC43" i="22" s="1"/>
  <c r="AG43" i="22"/>
  <c r="P44" i="22"/>
  <c r="AA44" i="22"/>
  <c r="AC44" i="22" s="1"/>
  <c r="AG44" i="22"/>
  <c r="P45" i="22"/>
  <c r="AA45" i="22"/>
  <c r="AC45" i="22" s="1"/>
  <c r="AG45" i="22"/>
  <c r="P46" i="22"/>
  <c r="AA46" i="22"/>
  <c r="AC46" i="22" s="1"/>
  <c r="AG46" i="22"/>
  <c r="P47" i="22"/>
  <c r="AA47" i="22"/>
  <c r="AC47" i="22" s="1"/>
  <c r="AG47" i="22"/>
  <c r="P48" i="22"/>
  <c r="AA48" i="22"/>
  <c r="AC48" i="22" s="1"/>
  <c r="AG48" i="22"/>
  <c r="P49" i="22"/>
  <c r="AA49" i="22"/>
  <c r="AC49" i="22" s="1"/>
  <c r="AG49" i="22"/>
  <c r="P50" i="22"/>
  <c r="AA50" i="22"/>
  <c r="AC50" i="22" s="1"/>
  <c r="AG50" i="22"/>
  <c r="D54" i="22"/>
  <c r="F54" i="22"/>
  <c r="G54" i="22"/>
  <c r="H54" i="22"/>
  <c r="I54" i="22"/>
  <c r="J54" i="22"/>
  <c r="K54" i="22"/>
  <c r="M54" i="22"/>
  <c r="N54" i="22"/>
  <c r="Q54" i="22"/>
  <c r="R54" i="22"/>
  <c r="S54" i="22"/>
  <c r="T54" i="22"/>
  <c r="U54" i="22"/>
  <c r="V54" i="22"/>
  <c r="W54" i="22"/>
  <c r="X54" i="22"/>
  <c r="Y54" i="22"/>
  <c r="Z54" i="22"/>
  <c r="AB54" i="22"/>
  <c r="AD54" i="22"/>
  <c r="AE54" i="22"/>
  <c r="AF54" i="22"/>
  <c r="AH54" i="22"/>
  <c r="AE55" i="22" l="1"/>
  <c r="Y55" i="22"/>
  <c r="U55" i="22"/>
  <c r="Q55" i="22"/>
  <c r="F55" i="22"/>
  <c r="P54" i="22"/>
  <c r="AF38" i="22"/>
  <c r="Z38" i="22"/>
  <c r="Z55" i="22" s="1"/>
  <c r="V38" i="22"/>
  <c r="V55" i="22" s="1"/>
  <c r="R38" i="22"/>
  <c r="R55" i="22" s="1"/>
  <c r="G38" i="22"/>
  <c r="A15" i="22"/>
  <c r="A16" i="22" s="1"/>
  <c r="A17" i="22" s="1"/>
  <c r="A18" i="22" s="1"/>
  <c r="A19" i="22" s="1"/>
  <c r="A20" i="22" s="1"/>
  <c r="A21" i="22" s="1"/>
  <c r="A22" i="22" s="1"/>
  <c r="A23" i="22" s="1"/>
  <c r="A24" i="22" s="1"/>
  <c r="A25" i="22" s="1"/>
  <c r="A26" i="22" s="1"/>
  <c r="A27" i="22" s="1"/>
  <c r="A28" i="22" s="1"/>
  <c r="A29" i="22" s="1"/>
  <c r="A30" i="22" s="1"/>
  <c r="A31" i="22" s="1"/>
  <c r="A32" i="22" s="1"/>
  <c r="A33" i="22" s="1"/>
  <c r="A34" i="22" s="1"/>
  <c r="A35" i="22" s="1"/>
  <c r="A36" i="22" s="1"/>
  <c r="A37" i="22" s="1"/>
  <c r="A38" i="22" s="1"/>
  <c r="A39" i="22" s="1"/>
  <c r="A40" i="22" s="1"/>
  <c r="A41" i="22" s="1"/>
  <c r="A42" i="22" s="1"/>
  <c r="A43" i="22" s="1"/>
  <c r="A44" i="22" s="1"/>
  <c r="A45" i="22" s="1"/>
  <c r="A46" i="22" s="1"/>
  <c r="A47" i="22" s="1"/>
  <c r="A48" i="22" s="1"/>
  <c r="A49" i="22" s="1"/>
  <c r="A50" i="22" s="1"/>
  <c r="A51" i="22" s="1"/>
  <c r="A52" i="22" s="1"/>
  <c r="A53" i="22" s="1"/>
  <c r="A54" i="22" s="1"/>
  <c r="A55" i="22" s="1"/>
  <c r="AD38" i="22"/>
  <c r="AD55" i="22" s="1"/>
  <c r="T38" i="22"/>
  <c r="T55" i="22" s="1"/>
  <c r="J38" i="22"/>
  <c r="J55" i="22" s="1"/>
  <c r="X55" i="22"/>
  <c r="K38" i="22"/>
  <c r="K55" i="22" s="1"/>
  <c r="AF55" i="22"/>
  <c r="AH38" i="22"/>
  <c r="AH55" i="22" s="1"/>
  <c r="AB38" i="22"/>
  <c r="AB55" i="22" s="1"/>
  <c r="W38" i="22"/>
  <c r="W55" i="22" s="1"/>
  <c r="S38" i="22"/>
  <c r="S55" i="22" s="1"/>
  <c r="N38" i="22"/>
  <c r="N55" i="22" s="1"/>
  <c r="I38" i="22"/>
  <c r="I55" i="22" s="1"/>
  <c r="D38" i="22"/>
  <c r="D55" i="22" s="1"/>
  <c r="G55" i="22"/>
  <c r="AG36" i="22"/>
  <c r="M38" i="22"/>
  <c r="M55" i="22" s="1"/>
  <c r="H38" i="22"/>
  <c r="H55" i="22" s="1"/>
  <c r="P32" i="22"/>
  <c r="P38" i="22" s="1"/>
  <c r="P55" i="22" s="1"/>
  <c r="AG54" i="22"/>
  <c r="AG32" i="22"/>
  <c r="O32" i="22"/>
  <c r="O54" i="22"/>
  <c r="O36" i="22"/>
  <c r="AC32" i="22"/>
  <c r="AC36" i="22"/>
  <c r="AC54" i="22"/>
  <c r="AA54" i="22"/>
  <c r="AA36" i="22"/>
  <c r="AA32" i="22"/>
  <c r="K15" i="18"/>
  <c r="K13" i="18"/>
  <c r="F13" i="18"/>
  <c r="AG38" i="22" l="1"/>
  <c r="AG55" i="22" s="1"/>
  <c r="O38" i="22"/>
  <c r="O55" i="22" s="1"/>
  <c r="AA38" i="22"/>
  <c r="AA55" i="22" s="1"/>
  <c r="AC38" i="22"/>
  <c r="AC55" i="22" s="1"/>
  <c r="G11" i="21" l="1"/>
  <c r="G12" i="21" s="1"/>
  <c r="G13" i="21" s="1"/>
  <c r="G14" i="21" s="1"/>
  <c r="G15" i="21" s="1"/>
  <c r="G16" i="21" s="1"/>
  <c r="G17" i="21" s="1"/>
  <c r="G18" i="21" s="1"/>
  <c r="G19" i="21" s="1"/>
  <c r="G20" i="21" s="1"/>
  <c r="G21" i="21" s="1"/>
  <c r="G22" i="21" s="1"/>
  <c r="G23" i="21" s="1"/>
  <c r="G24" i="21" s="1"/>
  <c r="G25" i="21" s="1"/>
  <c r="G26" i="21" s="1"/>
  <c r="G27" i="21" s="1"/>
  <c r="G28" i="21" s="1"/>
  <c r="G29" i="21" s="1"/>
  <c r="G30" i="21" s="1"/>
  <c r="G31" i="21" s="1"/>
  <c r="G32" i="21" s="1"/>
  <c r="G33" i="21" s="1"/>
  <c r="G34" i="21" s="1"/>
  <c r="G35" i="21" s="1"/>
  <c r="G36" i="21" s="1"/>
  <c r="G37" i="21" s="1"/>
  <c r="G38" i="21" s="1"/>
  <c r="G39" i="21" s="1"/>
  <c r="G40" i="21" s="1"/>
  <c r="G41" i="21" s="1"/>
  <c r="G42" i="21" s="1"/>
  <c r="G43" i="21" s="1"/>
  <c r="G44" i="21" s="1"/>
  <c r="G45" i="21" s="1"/>
  <c r="G46" i="21" s="1"/>
  <c r="G47" i="21" s="1"/>
  <c r="G48" i="21" s="1"/>
  <c r="G49" i="21" s="1"/>
  <c r="G50" i="21" s="1"/>
  <c r="G51" i="21" s="1"/>
  <c r="G52" i="21" s="1"/>
  <c r="G53" i="21" s="1"/>
  <c r="G54" i="21" s="1"/>
  <c r="G55" i="21" s="1"/>
  <c r="G56" i="21" s="1"/>
  <c r="G57" i="21" s="1"/>
  <c r="G58" i="21" s="1"/>
  <c r="G59" i="21" s="1"/>
  <c r="G60" i="21" s="1"/>
  <c r="G61" i="21" s="1"/>
  <c r="G62" i="21" s="1"/>
  <c r="G63" i="21" s="1"/>
  <c r="G64" i="21" s="1"/>
  <c r="M18" i="21"/>
  <c r="M32" i="21"/>
  <c r="M41" i="21"/>
  <c r="M52" i="21"/>
  <c r="M60" i="21"/>
  <c r="G14" i="23" s="1"/>
  <c r="I14" i="23" s="1"/>
  <c r="M72" i="21"/>
  <c r="G15" i="23" s="1"/>
  <c r="I15" i="23" s="1"/>
  <c r="M83" i="21"/>
  <c r="G18" i="23" s="1"/>
  <c r="I18" i="23" s="1"/>
  <c r="M94" i="21"/>
  <c r="M110" i="21"/>
  <c r="G20" i="23" s="1"/>
  <c r="I20" i="23" s="1"/>
  <c r="M115" i="21"/>
  <c r="G21" i="23" s="1"/>
  <c r="I21" i="23" s="1"/>
  <c r="M119" i="21"/>
  <c r="M127" i="21"/>
  <c r="M135" i="21"/>
  <c r="G23" i="23" s="1"/>
  <c r="I23" i="23" s="1"/>
  <c r="M152" i="21"/>
  <c r="G27" i="23" s="1"/>
  <c r="M156" i="21"/>
  <c r="G28" i="23" s="1"/>
  <c r="I28" i="23" s="1"/>
  <c r="M160" i="21"/>
  <c r="G29" i="23" s="1"/>
  <c r="I29" i="23" s="1"/>
  <c r="M170" i="21"/>
  <c r="G32" i="23" s="1"/>
  <c r="I32" i="23" s="1"/>
  <c r="M180" i="21"/>
  <c r="G33" i="23" s="1"/>
  <c r="I33" i="23" s="1"/>
  <c r="M185" i="21"/>
  <c r="G34" i="23" s="1"/>
  <c r="I34" i="23" s="1"/>
  <c r="M196" i="21"/>
  <c r="G37" i="23" s="1"/>
  <c r="M200" i="21"/>
  <c r="G38" i="23" s="1"/>
  <c r="M205" i="21"/>
  <c r="G39" i="23" s="1"/>
  <c r="M212" i="21"/>
  <c r="G40" i="23" s="1"/>
  <c r="G65" i="21" l="1"/>
  <c r="G66" i="21" s="1"/>
  <c r="G67" i="21" s="1"/>
  <c r="G68" i="21" s="1"/>
  <c r="G69" i="21" s="1"/>
  <c r="G70" i="21" s="1"/>
  <c r="G71" i="21" s="1"/>
  <c r="G72" i="21" s="1"/>
  <c r="G73" i="21" s="1"/>
  <c r="G74" i="21" s="1"/>
  <c r="G75" i="21" s="1"/>
  <c r="G76" i="21" s="1"/>
  <c r="G77" i="21" s="1"/>
  <c r="G78" i="21" s="1"/>
  <c r="G79" i="21" s="1"/>
  <c r="G80" i="21" s="1"/>
  <c r="G81" i="21" s="1"/>
  <c r="G82" i="21" s="1"/>
  <c r="G83" i="21" s="1"/>
  <c r="G84" i="21" s="1"/>
  <c r="G85" i="21" s="1"/>
  <c r="G86" i="21" s="1"/>
  <c r="G87" i="21" s="1"/>
  <c r="G88" i="21" s="1"/>
  <c r="G89" i="21" s="1"/>
  <c r="G90" i="21" s="1"/>
  <c r="G91" i="21" s="1"/>
  <c r="G92" i="21" s="1"/>
  <c r="G93" i="21" s="1"/>
  <c r="G94" i="21" s="1"/>
  <c r="G95" i="21" s="1"/>
  <c r="G96" i="21" s="1"/>
  <c r="G97" i="21" s="1"/>
  <c r="G98" i="21" s="1"/>
  <c r="G99" i="21" s="1"/>
  <c r="G100" i="21" s="1"/>
  <c r="G101" i="21" s="1"/>
  <c r="G102" i="21" s="1"/>
  <c r="G103" i="21" s="1"/>
  <c r="G104" i="21" s="1"/>
  <c r="G105" i="21" s="1"/>
  <c r="G106" i="21" s="1"/>
  <c r="G107" i="21" s="1"/>
  <c r="G108" i="21" s="1"/>
  <c r="G109" i="21" s="1"/>
  <c r="G110" i="21" s="1"/>
  <c r="G111" i="21" s="1"/>
  <c r="G112" i="21" s="1"/>
  <c r="G113" i="21" s="1"/>
  <c r="G114" i="21" s="1"/>
  <c r="G115" i="21" s="1"/>
  <c r="G116" i="21" s="1"/>
  <c r="G117" i="21" s="1"/>
  <c r="G118" i="21" s="1"/>
  <c r="G119" i="21" s="1"/>
  <c r="G120" i="21" s="1"/>
  <c r="G121" i="21" s="1"/>
  <c r="G122" i="21" s="1"/>
  <c r="G123" i="21" s="1"/>
  <c r="G124" i="21" s="1"/>
  <c r="G125" i="21" s="1"/>
  <c r="G126" i="21" s="1"/>
  <c r="G127" i="21" s="1"/>
  <c r="G128" i="21" s="1"/>
  <c r="G129" i="21" s="1"/>
  <c r="G130" i="21" s="1"/>
  <c r="G131" i="21" s="1"/>
  <c r="G132" i="21" s="1"/>
  <c r="G133" i="21" s="1"/>
  <c r="G134" i="21" s="1"/>
  <c r="G135" i="21" s="1"/>
  <c r="G136" i="21" s="1"/>
  <c r="G137" i="21" s="1"/>
  <c r="G138" i="21" s="1"/>
  <c r="G139" i="21" s="1"/>
  <c r="G140" i="21" s="1"/>
  <c r="G141" i="21" s="1"/>
  <c r="G142" i="21" s="1"/>
  <c r="G143" i="21" s="1"/>
  <c r="G144" i="21" s="1"/>
  <c r="G145" i="21" s="1"/>
  <c r="G146" i="21" s="1"/>
  <c r="G147" i="21" s="1"/>
  <c r="G148" i="21" s="1"/>
  <c r="G149" i="21" s="1"/>
  <c r="G150" i="21" s="1"/>
  <c r="G151" i="21" s="1"/>
  <c r="G152" i="21" s="1"/>
  <c r="G153" i="21" s="1"/>
  <c r="G154" i="21" s="1"/>
  <c r="G155" i="21" s="1"/>
  <c r="G156" i="21" s="1"/>
  <c r="G157" i="21" s="1"/>
  <c r="G158" i="21" s="1"/>
  <c r="G159" i="21" s="1"/>
  <c r="G160" i="21" s="1"/>
  <c r="G161" i="21" s="1"/>
  <c r="G162" i="21" s="1"/>
  <c r="G163" i="21" s="1"/>
  <c r="G164" i="21" s="1"/>
  <c r="G165" i="21" s="1"/>
  <c r="G166" i="21" s="1"/>
  <c r="G167" i="21" s="1"/>
  <c r="G168" i="21" s="1"/>
  <c r="G169" i="21" s="1"/>
  <c r="G170" i="21" s="1"/>
  <c r="G171" i="21" s="1"/>
  <c r="G172" i="21" s="1"/>
  <c r="G173" i="21" s="1"/>
  <c r="G174" i="21" s="1"/>
  <c r="G175" i="21" s="1"/>
  <c r="G176" i="21" s="1"/>
  <c r="G177" i="21" s="1"/>
  <c r="G178" i="21" s="1"/>
  <c r="G179" i="21" s="1"/>
  <c r="G180" i="21" s="1"/>
  <c r="G181" i="21" s="1"/>
  <c r="G182" i="21" s="1"/>
  <c r="G183" i="21" s="1"/>
  <c r="G184" i="21" s="1"/>
  <c r="G185" i="21" s="1"/>
  <c r="G186" i="21" s="1"/>
  <c r="G187" i="21" s="1"/>
  <c r="G188" i="21" s="1"/>
  <c r="G189" i="21" s="1"/>
  <c r="G190" i="21" s="1"/>
  <c r="G191" i="21" s="1"/>
  <c r="G192" i="21" s="1"/>
  <c r="G193" i="21" s="1"/>
  <c r="G194" i="21" s="1"/>
  <c r="G195" i="21" s="1"/>
  <c r="G196" i="21" s="1"/>
  <c r="G197" i="21" s="1"/>
  <c r="G198" i="21" s="1"/>
  <c r="G199" i="21" s="1"/>
  <c r="G200" i="21" s="1"/>
  <c r="G201" i="21" s="1"/>
  <c r="G202" i="21" s="1"/>
  <c r="G203" i="21" s="1"/>
  <c r="G204" i="21" s="1"/>
  <c r="G205" i="21" s="1"/>
  <c r="G206" i="21" s="1"/>
  <c r="G207" i="21" s="1"/>
  <c r="G208" i="21" s="1"/>
  <c r="G209" i="21" s="1"/>
  <c r="G210" i="21" s="1"/>
  <c r="G211" i="21" s="1"/>
  <c r="G212" i="21" s="1"/>
  <c r="G213" i="21" s="1"/>
  <c r="G214" i="21" s="1"/>
  <c r="G215" i="21" s="1"/>
  <c r="G218" i="21" s="1"/>
  <c r="G219" i="21" s="1"/>
  <c r="G220" i="21" s="1"/>
  <c r="G221" i="21" s="1"/>
  <c r="G222" i="21" s="1"/>
  <c r="G223" i="21" s="1"/>
  <c r="G224" i="21" s="1"/>
  <c r="G225" i="21" s="1"/>
  <c r="G226" i="21" s="1"/>
  <c r="G227" i="21" s="1"/>
  <c r="G42" i="23"/>
  <c r="I27" i="23"/>
  <c r="G35" i="23"/>
  <c r="I35" i="23" s="1"/>
  <c r="M192" i="21"/>
  <c r="M118" i="21"/>
  <c r="G22" i="23" s="1"/>
  <c r="I22" i="23" s="1"/>
  <c r="M93" i="21"/>
  <c r="G19" i="23" s="1"/>
  <c r="I19" i="23" s="1"/>
  <c r="M40" i="21"/>
  <c r="G13" i="23" s="1"/>
  <c r="I13" i="23" s="1"/>
  <c r="M220" i="21"/>
  <c r="M17" i="21"/>
  <c r="G12" i="23" s="1"/>
  <c r="F12" i="18"/>
  <c r="F17" i="18" s="1"/>
  <c r="K12" i="18"/>
  <c r="K17" i="18" s="1"/>
  <c r="A13" i="17"/>
  <c r="I31" i="17"/>
  <c r="J31" i="17"/>
  <c r="J104" i="17"/>
  <c r="J105" i="17"/>
  <c r="J106" i="17"/>
  <c r="J107" i="17"/>
  <c r="J108" i="17"/>
  <c r="J109" i="17"/>
  <c r="J110" i="17"/>
  <c r="G24" i="23" l="1"/>
  <c r="I24" i="23" s="1"/>
  <c r="A14" i="17"/>
  <c r="A15" i="17" s="1"/>
  <c r="A16" i="17" s="1"/>
  <c r="A17" i="17" s="1"/>
  <c r="A18" i="17" s="1"/>
  <c r="A19" i="17" s="1"/>
  <c r="A20" i="17" s="1"/>
  <c r="A21" i="17" s="1"/>
  <c r="I12" i="23"/>
  <c r="M139" i="21"/>
  <c r="M193" i="21" s="1"/>
  <c r="A22" i="17" l="1"/>
  <c r="A23" i="17" s="1"/>
  <c r="A24" i="17" s="1"/>
  <c r="A25" i="17" s="1"/>
  <c r="A26" i="17" s="1"/>
  <c r="N560" i="1"/>
  <c r="R560" i="1"/>
  <c r="Q560" i="1"/>
  <c r="P560" i="1"/>
  <c r="G89" i="23"/>
  <c r="N128" i="1"/>
  <c r="G61" i="23" s="1"/>
  <c r="R490" i="1"/>
  <c r="N316" i="1"/>
  <c r="G84" i="23" s="1"/>
  <c r="N270" i="1"/>
  <c r="G81" i="23" s="1"/>
  <c r="N265" i="1"/>
  <c r="G80" i="23" s="1"/>
  <c r="N218" i="1"/>
  <c r="G76" i="23" s="1"/>
  <c r="N213" i="1"/>
  <c r="G75" i="23" s="1"/>
  <c r="G69" i="23"/>
  <c r="A27" i="17" l="1"/>
  <c r="A28" i="17" s="1"/>
  <c r="A29" i="17" s="1"/>
  <c r="A30" i="17" s="1"/>
  <c r="A31" i="17" s="1"/>
  <c r="A32" i="17" s="1"/>
  <c r="A33" i="17" s="1"/>
  <c r="A34" i="17" s="1"/>
  <c r="A35" i="17" s="1"/>
  <c r="A36" i="17" s="1"/>
  <c r="A37" i="17" s="1"/>
  <c r="A38" i="17" s="1"/>
  <c r="A39" i="17" s="1"/>
  <c r="A40" i="17" s="1"/>
  <c r="A41" i="17" s="1"/>
  <c r="R578" i="1"/>
  <c r="A42" i="17" l="1"/>
  <c r="A43" i="17" s="1"/>
  <c r="A44" i="17" s="1"/>
  <c r="A45" i="17" s="1"/>
  <c r="A46" i="17" s="1"/>
  <c r="A47" i="17" s="1"/>
  <c r="N71" i="1"/>
  <c r="G54" i="23" s="1"/>
  <c r="N65" i="1"/>
  <c r="G53" i="23" s="1"/>
  <c r="N59" i="1"/>
  <c r="G51" i="23" s="1"/>
  <c r="N39" i="1"/>
  <c r="G49" i="23" s="1"/>
  <c r="I49" i="23" s="1"/>
  <c r="G47" i="23"/>
  <c r="G46" i="23"/>
  <c r="A48" i="17" l="1"/>
  <c r="A49" i="17" s="1"/>
  <c r="A50" i="17" s="1"/>
  <c r="A51" i="17" s="1"/>
  <c r="A60" i="17" s="1"/>
  <c r="A61" i="17" s="1"/>
  <c r="A71" i="17" s="1"/>
  <c r="A72" i="17" s="1"/>
  <c r="A73" i="17" s="1"/>
  <c r="A74" i="17" s="1"/>
  <c r="A75" i="17" s="1"/>
  <c r="A76" i="17" s="1"/>
  <c r="A77" i="17" s="1"/>
  <c r="A78" i="17" s="1"/>
  <c r="A79" i="17" s="1"/>
  <c r="A80" i="17" s="1"/>
  <c r="A81" i="17" s="1"/>
  <c r="A82" i="17" s="1"/>
  <c r="A83" i="17" s="1"/>
  <c r="A84" i="17" s="1"/>
  <c r="A85" i="17" s="1"/>
  <c r="A86" i="17" s="1"/>
  <c r="A87" i="17" s="1"/>
  <c r="A88" i="17" s="1"/>
  <c r="A89" i="17" s="1"/>
  <c r="A90" i="17" s="1"/>
  <c r="A91" i="17" s="1"/>
  <c r="A92" i="17" s="1"/>
  <c r="A93" i="17" s="1"/>
  <c r="A94" i="17" s="1"/>
  <c r="A95" i="17" s="1"/>
  <c r="A96" i="17" s="1"/>
  <c r="A104" i="17" s="1"/>
  <c r="A105" i="17" s="1"/>
  <c r="A106" i="17" s="1"/>
  <c r="A107" i="17" s="1"/>
  <c r="A108" i="17" s="1"/>
  <c r="A109" i="17" s="1"/>
  <c r="A110" i="17" s="1"/>
  <c r="G45" i="23"/>
  <c r="H66" i="23" l="1"/>
  <c r="N345" i="1"/>
  <c r="G88" i="23" s="1"/>
  <c r="I66" i="23" l="1"/>
  <c r="N206" i="1"/>
  <c r="N116" i="1"/>
  <c r="G59" i="23" s="1"/>
  <c r="N104" i="1"/>
  <c r="G57" i="23" s="1"/>
  <c r="N91" i="1"/>
  <c r="G56" i="23" s="1"/>
  <c r="N81" i="1"/>
  <c r="G55" i="23" s="1"/>
  <c r="G73" i="23" l="1"/>
  <c r="R452" i="1"/>
  <c r="H55" i="23"/>
  <c r="I55" i="23" s="1"/>
  <c r="N380" i="1" l="1"/>
  <c r="H51" i="23" l="1"/>
  <c r="N131" i="1"/>
  <c r="G62" i="23" s="1"/>
  <c r="I51" i="23" l="1"/>
  <c r="R380" i="1"/>
  <c r="Q549" i="1"/>
  <c r="P549" i="1"/>
  <c r="Q531" i="1"/>
  <c r="Q380" i="1" l="1"/>
  <c r="R451" i="1" l="1"/>
  <c r="H73" i="23"/>
  <c r="I73" i="23" l="1"/>
  <c r="H54" i="23"/>
  <c r="I54" i="23" s="1"/>
  <c r="N376" i="1" l="1"/>
  <c r="N393" i="1" s="1"/>
  <c r="H45" i="23"/>
  <c r="I45" i="23" l="1"/>
  <c r="N396" i="1"/>
  <c r="H47" i="23"/>
  <c r="I47" i="23" s="1"/>
  <c r="P376" i="1"/>
  <c r="P393" i="1" s="1"/>
  <c r="H46" i="23"/>
  <c r="I46" i="23" s="1"/>
  <c r="O376" i="1"/>
  <c r="O393" i="1" s="1"/>
  <c r="H89" i="23"/>
  <c r="I89" i="23" s="1"/>
  <c r="H91" i="23"/>
  <c r="I91" i="23" s="1"/>
  <c r="H52" i="23"/>
  <c r="H60" i="23"/>
  <c r="I60" i="23" s="1"/>
  <c r="N111" i="1"/>
  <c r="G58" i="23" s="1"/>
  <c r="N55" i="1"/>
  <c r="N160" i="1"/>
  <c r="N204" i="1" s="1"/>
  <c r="G68" i="23"/>
  <c r="N239" i="1"/>
  <c r="N329" i="1"/>
  <c r="G86" i="23" s="1"/>
  <c r="N335" i="1"/>
  <c r="G87" i="23" s="1"/>
  <c r="N326" i="1"/>
  <c r="G85" i="23" s="1"/>
  <c r="G20" i="9"/>
  <c r="N38" i="1" l="1"/>
  <c r="G50" i="23"/>
  <c r="I50" i="23" s="1"/>
  <c r="I52" i="23"/>
  <c r="N436" i="1"/>
  <c r="N435" i="1"/>
  <c r="N446" i="1" s="1"/>
  <c r="O396" i="1"/>
  <c r="P396" i="1"/>
  <c r="G67" i="23"/>
  <c r="G71" i="23" s="1"/>
  <c r="N212" i="1"/>
  <c r="G77" i="23"/>
  <c r="G78" i="23" s="1"/>
  <c r="N264" i="1"/>
  <c r="G82" i="23"/>
  <c r="G83" i="23" s="1"/>
  <c r="H80" i="23"/>
  <c r="H81" i="23"/>
  <c r="I81" i="23" s="1"/>
  <c r="H76" i="23"/>
  <c r="I76" i="23" s="1"/>
  <c r="H75" i="23"/>
  <c r="N37" i="1"/>
  <c r="N141" i="1" s="1"/>
  <c r="P37" i="1"/>
  <c r="P141" i="1" s="1"/>
  <c r="P361" i="1" s="1"/>
  <c r="H56" i="23"/>
  <c r="I56" i="23" s="1"/>
  <c r="Q37" i="1"/>
  <c r="H85" i="23"/>
  <c r="I85" i="23" s="1"/>
  <c r="H86" i="23"/>
  <c r="I86" i="23" s="1"/>
  <c r="H68" i="23"/>
  <c r="H58" i="23"/>
  <c r="I58" i="23" s="1"/>
  <c r="H61" i="23"/>
  <c r="I61" i="23" s="1"/>
  <c r="H59" i="23"/>
  <c r="I59" i="23" s="1"/>
  <c r="H53" i="23"/>
  <c r="I53" i="23" s="1"/>
  <c r="H88" i="23"/>
  <c r="I88" i="23" s="1"/>
  <c r="H87" i="23"/>
  <c r="I87" i="23" s="1"/>
  <c r="H67" i="23"/>
  <c r="H77" i="23"/>
  <c r="H82" i="23"/>
  <c r="H57" i="23"/>
  <c r="I57" i="23" s="1"/>
  <c r="H84" i="23"/>
  <c r="I84" i="23" s="1"/>
  <c r="G48" i="23" l="1"/>
  <c r="G64" i="23" s="1"/>
  <c r="N360" i="1"/>
  <c r="N361" i="1" s="1"/>
  <c r="G92" i="23"/>
  <c r="H48" i="23"/>
  <c r="P436" i="1"/>
  <c r="P435" i="1"/>
  <c r="P446" i="1" s="1"/>
  <c r="O420" i="1"/>
  <c r="O419" i="1"/>
  <c r="I67" i="23"/>
  <c r="H69" i="23"/>
  <c r="I82" i="23"/>
  <c r="I77" i="23"/>
  <c r="H62" i="23"/>
  <c r="I62" i="23" s="1"/>
  <c r="R376" i="1"/>
  <c r="R393" i="1" s="1"/>
  <c r="Q141" i="1"/>
  <c r="Q361" i="1" s="1"/>
  <c r="H78" i="23"/>
  <c r="I75" i="23"/>
  <c r="I68" i="23"/>
  <c r="H83" i="23"/>
  <c r="I83" i="23" s="1"/>
  <c r="I80" i="23"/>
  <c r="G93" i="23" l="1"/>
  <c r="N620" i="1"/>
  <c r="O620" i="1"/>
  <c r="H64" i="23"/>
  <c r="I64" i="23" s="1"/>
  <c r="H92" i="23"/>
  <c r="I69" i="23"/>
  <c r="H71" i="23"/>
  <c r="I71" i="23" s="1"/>
  <c r="I48" i="23"/>
  <c r="O415" i="1"/>
  <c r="O432" i="1" s="1"/>
  <c r="R396" i="1"/>
  <c r="R436" i="1" s="1"/>
  <c r="I78" i="23"/>
  <c r="I92" i="23" s="1"/>
  <c r="R37" i="1"/>
  <c r="R435" i="1" l="1"/>
  <c r="R446" i="1" s="1"/>
  <c r="O436" i="1"/>
  <c r="O435" i="1"/>
  <c r="O446" i="1" s="1"/>
  <c r="R141" i="1"/>
  <c r="R361" i="1" s="1"/>
  <c r="Q376" i="1"/>
  <c r="Q393" i="1" s="1"/>
  <c r="I93" i="23"/>
  <c r="H93" i="23"/>
  <c r="Q396" i="1" l="1"/>
  <c r="R463" i="1"/>
  <c r="Q436" i="1" l="1"/>
  <c r="R577" i="1"/>
  <c r="R565" i="1" s="1"/>
  <c r="Q435" i="1"/>
  <c r="Q446" i="1" s="1"/>
  <c r="R453" i="1"/>
  <c r="R450" i="1" s="1"/>
  <c r="R493" i="1" s="1"/>
  <c r="R562" i="1" s="1"/>
  <c r="R563" i="1" l="1"/>
</calcChain>
</file>

<file path=xl/sharedStrings.xml><?xml version="1.0" encoding="utf-8"?>
<sst xmlns="http://schemas.openxmlformats.org/spreadsheetml/2006/main" count="1707" uniqueCount="1188">
  <si>
    <t>ACTIVOS</t>
  </si>
  <si>
    <t>Efectivo y equivalentes al efectivo</t>
  </si>
  <si>
    <t>Efectivo</t>
  </si>
  <si>
    <t>Equivalentes al efectivo</t>
  </si>
  <si>
    <t>Derechos de recompra de inversiones</t>
  </si>
  <si>
    <t>Cuentas por cobrar</t>
  </si>
  <si>
    <t>Inventarios</t>
  </si>
  <si>
    <t>Inventario que surge de la actividad de extracción</t>
  </si>
  <si>
    <t xml:space="preserve">Activos intangibles   </t>
  </si>
  <si>
    <t>Otros activos</t>
  </si>
  <si>
    <t>Gastos pagados por anticipado</t>
  </si>
  <si>
    <t>Activos no corrientes mantenidos para la venta</t>
  </si>
  <si>
    <t>Propiedades, planta y equipo</t>
  </si>
  <si>
    <t>Provisiones</t>
  </si>
  <si>
    <t>PASIVOS</t>
  </si>
  <si>
    <t>Obligaciones financieras y cuentas por pagar</t>
  </si>
  <si>
    <t>Relacionadas con el medio ambiente</t>
  </si>
  <si>
    <t>Retenciones a terceros sobre contratos</t>
  </si>
  <si>
    <t>Embargos judiciales</t>
  </si>
  <si>
    <t>Donaciones</t>
  </si>
  <si>
    <t>Resultados del ejercicio</t>
  </si>
  <si>
    <t>Resultados acumulados</t>
  </si>
  <si>
    <t>Utilidades o excedentes acumulados</t>
  </si>
  <si>
    <t>INGRESOS</t>
  </si>
  <si>
    <t>Venta de bienes</t>
  </si>
  <si>
    <t>Arrendamientos operativos</t>
  </si>
  <si>
    <t>Ganancias por el método de participación</t>
  </si>
  <si>
    <t>GASTOS</t>
  </si>
  <si>
    <t>Contribuciones y afiliaciones</t>
  </si>
  <si>
    <t>Seguros</t>
  </si>
  <si>
    <t>Gastos legales</t>
  </si>
  <si>
    <t>Otros gastos</t>
  </si>
  <si>
    <t>Depreciaciones, amortizaciones y deterioros</t>
  </si>
  <si>
    <t xml:space="preserve">Otros gastos  </t>
  </si>
  <si>
    <t>Pagos al exterior sin la prueba de la retención en la fuente</t>
  </si>
  <si>
    <t>Salarios sin el pago de los aportes parafiscales</t>
  </si>
  <si>
    <t>Gastos de vigencias anteriores</t>
  </si>
  <si>
    <t>Salarios con deducciones especiales</t>
  </si>
  <si>
    <t>Mayor valor del costo de los activos fijos por reajustes fiscales o saneamientos año 1995</t>
  </si>
  <si>
    <t>Deterioro de inversiones para cubrir una pérdida en enajenación de acciones</t>
  </si>
  <si>
    <t>Otros gastos no deducibles de naturaleza permanente</t>
  </si>
  <si>
    <t>Pérdidas no deducibles por faltantes de inventarios</t>
  </si>
  <si>
    <t>Rentas liquidas por ventas de inversiones</t>
  </si>
  <si>
    <t>Perdidas por el método de participación</t>
  </si>
  <si>
    <t>Otras Provisiones asociadas a pasivos de monto o fecha inciertos</t>
  </si>
  <si>
    <t>Ingresos provenientes por contraprestación variable</t>
  </si>
  <si>
    <t>Ajustes por contratos de concesión que incorporan las etapas de construcción, administración, operación y mantenimiento</t>
  </si>
  <si>
    <t>Ajuste por rendimientos financieros calculados de manera lineal para efectos fiscales</t>
  </si>
  <si>
    <t>Otros</t>
  </si>
  <si>
    <t>Gastos de establecimiento</t>
  </si>
  <si>
    <t>Gastos de investigación, desarrollo e innovación</t>
  </si>
  <si>
    <t>Limitación de costos por compras a proveedores ficticios o insolventes</t>
  </si>
  <si>
    <t>Mediciones de activos biologicos al valor razonable menos costos de venta</t>
  </si>
  <si>
    <t>Impuestos, multas, sanciones, penalidades, intereses moratorios y las condenas no deducibles</t>
  </si>
  <si>
    <t>Monto que supera el limite permitido para atenciones a clientes, proveedores y empleados</t>
  </si>
  <si>
    <t>Gasto financiero no deducible por regla de subcapitalización</t>
  </si>
  <si>
    <t>Otros gastos financieros no deducibles</t>
  </si>
  <si>
    <t>Por pagos de regalías por concepto de intangibles a vinculados del exterior y zonas francas</t>
  </si>
  <si>
    <t>En la explotación de minas, petróleo y gas</t>
  </si>
  <si>
    <t>Gasto no deducible por donaciones</t>
  </si>
  <si>
    <t>Pasivos por ingresos diferidos producto de programas de fidelización de clientes que no han sido reversados contablemente pero que deben ser gravados fiscalmente</t>
  </si>
  <si>
    <t>(+) Generaciones</t>
  </si>
  <si>
    <t>(-) Reversiones</t>
  </si>
  <si>
    <t>Gastos por depreciaciones de activos fijos no aceptadas fiscalmente de naturaleza temporaria</t>
  </si>
  <si>
    <t>Gastos por amortizaciones de activos intangibles no aceptadas fiscalmente de naturaleza temporaria</t>
  </si>
  <si>
    <t>Depreciación fiscal de animales productores</t>
  </si>
  <si>
    <t>Cambios en el valor razonable menos costos de venta del activo biológico</t>
  </si>
  <si>
    <t>Costos por préstamos atribuibles a activos aptos para entidades que aplican la NIIF para las PYMES</t>
  </si>
  <si>
    <t>(-) Generaciones</t>
  </si>
  <si>
    <t>(+) Reversiones</t>
  </si>
  <si>
    <t>Otras diferencias temporarias</t>
  </si>
  <si>
    <t>(+/-) Generaciones</t>
  </si>
  <si>
    <t>(+/-) Reversiones</t>
  </si>
  <si>
    <t>Ganancia por diferencia en cambio</t>
  </si>
  <si>
    <t>Pérdida por diferencia en cambio</t>
  </si>
  <si>
    <t>Valor en Libros</t>
  </si>
  <si>
    <t>Base Fiscal</t>
  </si>
  <si>
    <t>Diferencia Temporaria</t>
  </si>
  <si>
    <t>Pasivo por impuesto diferido
a 31/12/20XX</t>
  </si>
  <si>
    <t>Pasivo por impuesto diferido
a 31/12/20XX-1</t>
  </si>
  <si>
    <t>Variación</t>
  </si>
  <si>
    <t xml:space="preserve">Variación </t>
  </si>
  <si>
    <t>Tasa fiscal aplicada</t>
  </si>
  <si>
    <t>Correcciones en declaraciones anteriores</t>
  </si>
  <si>
    <t>Por arrendamientos operativos</t>
  </si>
  <si>
    <t>Ingresos por mediciones a valor razonable</t>
  </si>
  <si>
    <t>Inversiones en acciones y otras participaciones</t>
  </si>
  <si>
    <t>Ingresos por reversión de deterioros del valor</t>
  </si>
  <si>
    <t>Ingresos por reversión de provisiones (pasivos de monto o fecha inciertos)</t>
  </si>
  <si>
    <t>Ingresos por reversión de pasivos por beneficios a los empleados</t>
  </si>
  <si>
    <t>Transferencias, subvenciones y ayudas gubernamentales</t>
  </si>
  <si>
    <t>Otras indemnizaciones</t>
  </si>
  <si>
    <t xml:space="preserve">Ingresos financieros </t>
  </si>
  <si>
    <t>Arrendamiento financiero o mercantil (leasing)</t>
  </si>
  <si>
    <t>Comisiones (relaciones de agencia)</t>
  </si>
  <si>
    <t>TOTAL INGRESOS</t>
  </si>
  <si>
    <t>Costos de los bienes vendidos (para comerciantes por reventa de bienes terminados)</t>
  </si>
  <si>
    <t>Otras depreciaciones</t>
  </si>
  <si>
    <t>Otras amortizaciones</t>
  </si>
  <si>
    <t>Deterioro del valor de los activos</t>
  </si>
  <si>
    <t>Otros costos</t>
  </si>
  <si>
    <t>TOTAL COSTOS</t>
  </si>
  <si>
    <t>Otros conceptos reconocidos como costo en el estado de resultados</t>
  </si>
  <si>
    <t>Pérdidas por mediciones a valor razonable</t>
  </si>
  <si>
    <t xml:space="preserve">Gastos financieros </t>
  </si>
  <si>
    <t>Intereses devengados por préstamos de terceros</t>
  </si>
  <si>
    <t>Gastos por provisiones (pasivos de monto o fecha inciertos)</t>
  </si>
  <si>
    <t>TOTAL GASTOS</t>
  </si>
  <si>
    <t>Pagos al exterior que exceden el 15% de la renta líquida</t>
  </si>
  <si>
    <t>Rentas líquidas por recuperación de deducciones de naturaleza permanente</t>
  </si>
  <si>
    <t>Pérdidas por deterioro del valor de los activos</t>
  </si>
  <si>
    <t>Rentas con derecho a cobro (causadas) que no cumplieron todos los criterios para ser contabilizadas como ingresos en el período gravable</t>
  </si>
  <si>
    <t>AJUSTES AL RESULTADO CONTABLE POR DIFERENCIAS PERMANENTES</t>
  </si>
  <si>
    <t>COSTOS</t>
  </si>
  <si>
    <t>Ajustes por títulos de renta fija (activos financieros) medidos al modelo del valor razonable</t>
  </si>
  <si>
    <t>Ajustes por valor razonable</t>
  </si>
  <si>
    <t>Ajustes por operaciones de reporto o repo, simultáneas y de transferencia temporal de valores</t>
  </si>
  <si>
    <t>9C</t>
  </si>
  <si>
    <t>OTRO RESULTADO INTEGRAL (ORI)</t>
  </si>
  <si>
    <t>Cambios en el superávit de revaluación</t>
  </si>
  <si>
    <t>Nuevas mediciones de los planes de beneficios definidos</t>
  </si>
  <si>
    <t>RESULTADO INTEGRAL TOTAL DEL AÑO</t>
  </si>
  <si>
    <t>Instrumentos financieros derivados con fines de cobertura</t>
  </si>
  <si>
    <t>Cuentas y documentos por cobrar a otras partes relacionadas y asociadas</t>
  </si>
  <si>
    <t>Otras cuentas y documentos por cobrar</t>
  </si>
  <si>
    <t>Cuentas y documentos por cobrar</t>
  </si>
  <si>
    <t>Inversiones e instrumentos financieros derivados</t>
  </si>
  <si>
    <t>Ganancias netas en operaciones discontinuadas</t>
  </si>
  <si>
    <t>Pérdidas netas en operaciones discontinuadas</t>
  </si>
  <si>
    <t>Activos por impuestos corrientes</t>
  </si>
  <si>
    <t>Obras o inmuebles terminados para la venta</t>
  </si>
  <si>
    <t>Animales vivos</t>
  </si>
  <si>
    <t>Terrenos</t>
  </si>
  <si>
    <t>Edificios</t>
  </si>
  <si>
    <t>Otras propiedades, planta y equipo</t>
  </si>
  <si>
    <t>Marcas, patentes, licencias y otros derechos</t>
  </si>
  <si>
    <t>Otros activos intangibles</t>
  </si>
  <si>
    <t>Terrenos y edificios</t>
  </si>
  <si>
    <t>Al costo</t>
  </si>
  <si>
    <t>Al valor razonable</t>
  </si>
  <si>
    <t>Activos por impuestos diferidos</t>
  </si>
  <si>
    <t>115B</t>
  </si>
  <si>
    <t>Total activos (fideicomitidos y generados) en el periodo gravable por fideicomisos o encargos fiduciarios en donde el contribuyente es fideicomitente o fiduciante</t>
  </si>
  <si>
    <t>Otros pasivos financieros</t>
  </si>
  <si>
    <t xml:space="preserve">Instrumentos financieros derivados </t>
  </si>
  <si>
    <t>Otras provisiones</t>
  </si>
  <si>
    <t>Pasivos por ingresos diferidos</t>
  </si>
  <si>
    <t>Anticipos y avances recibidos de clientes</t>
  </si>
  <si>
    <t>Subvenciones del gobierno y otras ayudas</t>
  </si>
  <si>
    <t>Otros pasivos por ingresos diferidos</t>
  </si>
  <si>
    <t>Otros pasivos</t>
  </si>
  <si>
    <t>Cuentas en participación</t>
  </si>
  <si>
    <t>TOTAL ACTIVOS</t>
  </si>
  <si>
    <t>Otros impuestos, gravámenes y tasas por pagar</t>
  </si>
  <si>
    <t>Impuestos, gravámenes y tasas por pagar</t>
  </si>
  <si>
    <t>Depósitos recibidos</t>
  </si>
  <si>
    <t>TOTAL PASIVOS</t>
  </si>
  <si>
    <t>Total de intereses implícitos no devengados (futuros gastos financieros en el estado de resultados) por acuerdos que constituyen efectivamente una transacción financiera o pago diferido</t>
  </si>
  <si>
    <t>Total pasivos (fideicomitidos y generados) en el periodo gravable por fideicomisos o encargos fiduciarios en donde el contribuyente es fideicomitente o fiduciante</t>
  </si>
  <si>
    <t>Utilidad o excedente del ejercicio en operaciones discontinuadas</t>
  </si>
  <si>
    <t>Utilidades acumuladas por ajustes por correcciones de errores</t>
  </si>
  <si>
    <t>Otro resultado integral acumulado</t>
  </si>
  <si>
    <t>TOTAL PATRIMONIO CONTABLE</t>
  </si>
  <si>
    <t>Código de la cuenta contable</t>
  </si>
  <si>
    <t>Nombre de la cuenta contable</t>
  </si>
  <si>
    <t>Año de origen de la diferencia temporaria</t>
  </si>
  <si>
    <t>Año que se prevé reversar toda la diferencia temporaria</t>
  </si>
  <si>
    <t>Tipo de crédito tributario</t>
  </si>
  <si>
    <t>Privada</t>
  </si>
  <si>
    <t>1. Año</t>
  </si>
  <si>
    <t>Total costos y gastos de nómina</t>
  </si>
  <si>
    <t>Aportes al sistema de seguridad social</t>
  </si>
  <si>
    <t>Aportes al SENA, ICBF, cajas de compensación</t>
  </si>
  <si>
    <t>Patrimonio</t>
  </si>
  <si>
    <t>Activos biológicos</t>
  </si>
  <si>
    <t>Descuentos tributarios</t>
  </si>
  <si>
    <t>Propiedades de inversión</t>
  </si>
  <si>
    <t>Otros ingresos fiscales y no incluidos contablemente</t>
  </si>
  <si>
    <t>Diferencia en cambio</t>
  </si>
  <si>
    <t>Reintegro o recuperación de provisiones que constituyan diferencias permanentes, en períodos anteriores – provisiones para gastos no deducibles</t>
  </si>
  <si>
    <t>Ingresos no constitutivos de renta ni ganancia ocasional</t>
  </si>
  <si>
    <t>Otros ajustes</t>
  </si>
  <si>
    <t>Pérdidas y Gastos no deducibles</t>
  </si>
  <si>
    <t>Gastos no deducibles, atribuibles a ingresos exentos o no constitutivos de renta ni ganancia ocasional</t>
  </si>
  <si>
    <t>Otros Ajustes</t>
  </si>
  <si>
    <t>Otros deterioros</t>
  </si>
  <si>
    <t>Descuento en operaciones de factoring</t>
  </si>
  <si>
    <t>Otros gastos financieros reconocidos como gasto en el estado de resultados</t>
  </si>
  <si>
    <t>Prestación de servicios (diferentes de honorarios profesionales)</t>
  </si>
  <si>
    <t>Otras reversiones o recuperaciones</t>
  </si>
  <si>
    <t>Reembolsos de compañías de seguros (indemnizaciones)</t>
  </si>
  <si>
    <t>Otras depreciaciones y amortizaciones</t>
  </si>
  <si>
    <t>Pérdidas por medición a Valor Razonable</t>
  </si>
  <si>
    <t>Bienes de arte y cultura</t>
  </si>
  <si>
    <t>Ganancias por la medición a valor razonable</t>
  </si>
  <si>
    <t>Por beneficios a empleados</t>
  </si>
  <si>
    <t>Gastos por Depreciación que han excedido el límite máximo fiscal</t>
  </si>
  <si>
    <t>Gastos por amortización que han excedido el límite máximo fiscal</t>
  </si>
  <si>
    <t>Publicidad</t>
  </si>
  <si>
    <t>Primas de seguros</t>
  </si>
  <si>
    <t>Ingresos diferidos por programas de fidelización</t>
  </si>
  <si>
    <t>Inventarios de terceros</t>
  </si>
  <si>
    <t>activos biologicas - plantas vivas</t>
  </si>
  <si>
    <t>año 2016</t>
  </si>
  <si>
    <t>año 2017</t>
  </si>
  <si>
    <t>año 2018</t>
  </si>
  <si>
    <t>año 2019 venta</t>
  </si>
  <si>
    <t>1. pasivo por impuesto diferido</t>
  </si>
  <si>
    <t>el ejemplo se trata de un activo biologico el cual va cambiando de valor contable por la medicion a valor razonable así como de costo fiscal, por efectos de la capitalización de los costos y gastos</t>
  </si>
  <si>
    <t>OTROS DATOS INFORMATIVOS</t>
  </si>
  <si>
    <t>Explicación de la variación</t>
  </si>
  <si>
    <t>Ajustes contables por correcciones valorativas</t>
  </si>
  <si>
    <t>De pérdidas fiscales</t>
  </si>
  <si>
    <t>Del exceso de renta presuntiva sobre renta ordinaria</t>
  </si>
  <si>
    <t>Patrimonio líquido del año o período gravable anterior</t>
  </si>
  <si>
    <t>Otras exclusiones</t>
  </si>
  <si>
    <t>Valor patrimonial neto</t>
  </si>
  <si>
    <t>Base de cálculo de la renta presuntiva</t>
  </si>
  <si>
    <t>Renta gravable generada por los activos excluidos</t>
  </si>
  <si>
    <t>Ingresos por ganancia ocasional en venta de activos fijos</t>
  </si>
  <si>
    <t>Otros ingresos por ganancia ocasional</t>
  </si>
  <si>
    <t>Costos por ganancia ocasional en venta de activos fijos</t>
  </si>
  <si>
    <t>Otros costos por ganancias ocasionales</t>
  </si>
  <si>
    <t>Ganancias Ocasionales gravables</t>
  </si>
  <si>
    <t>Deducción especial del impuesto sobre las ventas</t>
  </si>
  <si>
    <t>Piezas de repuesto y equipo auxiliar clasificados como inventarios</t>
  </si>
  <si>
    <t>Deterioro acumulado del valor de inventarios</t>
  </si>
  <si>
    <t>Depreciación acumulada de propiedades, planta y equipo</t>
  </si>
  <si>
    <t>Deterioro acumulado de propiedades, planta y equipo</t>
  </si>
  <si>
    <t>Amortización acumulada de activos intangibles distintos de la plusvalía</t>
  </si>
  <si>
    <t>Deterioro acumulado de activos intangibles distintos de la plusvalía</t>
  </si>
  <si>
    <t>Depreciación Arrendamientos operativos (NIIF 16)</t>
  </si>
  <si>
    <t>Deterioro acumulado de propiedades de inversión</t>
  </si>
  <si>
    <t>Inversiones en investigación, desarrollo tecnológico e innovación</t>
  </si>
  <si>
    <t>Devoluciones, rebajas y descuentos</t>
  </si>
  <si>
    <t>En prestación de servicios</t>
  </si>
  <si>
    <t>En venta de bienes</t>
  </si>
  <si>
    <t>Intereses presuntos</t>
  </si>
  <si>
    <t>Otras pérdidas por deterioro</t>
  </si>
  <si>
    <t>Deterioro acumulado de inversiones</t>
  </si>
  <si>
    <t>Deterioro acumulado del valor cuentas y documentos por cobrar</t>
  </si>
  <si>
    <t>Pérdida o déficit del ejercicio en operaciones continuadas</t>
  </si>
  <si>
    <t>Pérdida o déficit del ejercicio en operaciones discontinuadas</t>
  </si>
  <si>
    <t>Pérdidas o déficit acumulados</t>
  </si>
  <si>
    <t>Pérdidas acumuladas por ajustes por correcciones de errores</t>
  </si>
  <si>
    <t>Deducciones fiscales no reconocidos contablemente</t>
  </si>
  <si>
    <t>Otros ingresos financieros</t>
  </si>
  <si>
    <t>Activos plan de beneficios a empleados</t>
  </si>
  <si>
    <t>Costos y deducciones</t>
  </si>
  <si>
    <t>Ingresos por pensiones del exterior</t>
  </si>
  <si>
    <t>Subcédula Parágrafo 2° art. 49 del Estatuto Tributario</t>
  </si>
  <si>
    <t>Subcédula Numeral 3° art. 49 del Estatuto Tributario</t>
  </si>
  <si>
    <t>Rentas no laborales</t>
  </si>
  <si>
    <t>Deducción por dependientes económicos</t>
  </si>
  <si>
    <t>Apoyo económico para financiar programas educativos</t>
  </si>
  <si>
    <t>Ingresos del exterior por rentas de capital</t>
  </si>
  <si>
    <t>Honorarios, comisiones, servicios y compensaciones</t>
  </si>
  <si>
    <t>Arrendamientos</t>
  </si>
  <si>
    <t>Salarios y demás ingresos laborales</t>
  </si>
  <si>
    <t>Rentas de trabajo</t>
  </si>
  <si>
    <t>Intereses y rendimientos financieros</t>
  </si>
  <si>
    <t>Rentas de capital</t>
  </si>
  <si>
    <t>Ingresos Obtenidos en el exterior</t>
  </si>
  <si>
    <t>Ingresos por pensiones</t>
  </si>
  <si>
    <t>Regalías y propiedad intelectual</t>
  </si>
  <si>
    <t>Honorarios distintos a las rentas de trabajo</t>
  </si>
  <si>
    <t>Casa o apartamento de habitación</t>
  </si>
  <si>
    <t>Ajustes fiscales - adición de ingresos</t>
  </si>
  <si>
    <t>Otros ingresos</t>
  </si>
  <si>
    <t>Intereses por préstamos de vivienda</t>
  </si>
  <si>
    <t>Recompensas</t>
  </si>
  <si>
    <t>Gananciales</t>
  </si>
  <si>
    <t>Otros beneficios fiscales</t>
  </si>
  <si>
    <t xml:space="preserve"> Recibidos de sociedades y entidades extranjeras</t>
  </si>
  <si>
    <t>Ingresos por dividendos y participaciones, año 2017 y posteriores</t>
  </si>
  <si>
    <t>No constitutivos de renta ni ganancia ocasional</t>
  </si>
  <si>
    <t>Gravados</t>
  </si>
  <si>
    <t>Dividendos y participaciones, año 2016 y anteriores</t>
  </si>
  <si>
    <t>TOTAL</t>
  </si>
  <si>
    <t>Total Neto al final del período</t>
  </si>
  <si>
    <t>Valor total al final del periodo</t>
  </si>
  <si>
    <t>Depreciación y/o amortización acumulada al final del período</t>
  </si>
  <si>
    <t>Disminuciones  por transferencias y otros cambios</t>
  </si>
  <si>
    <t>Incrementos por transferencias, adquisiciones  y otros cambios</t>
  </si>
  <si>
    <t>Saldo al comienzo del período</t>
  </si>
  <si>
    <t>DATOS FISCALES</t>
  </si>
  <si>
    <t>Ingresos del período por recuperación del deterioro</t>
  </si>
  <si>
    <t>Gasto del período por deterioro</t>
  </si>
  <si>
    <t>Gasto del período por depreciación o amortización</t>
  </si>
  <si>
    <t>Datos informativos</t>
  </si>
  <si>
    <t>DATOS CONTABLES</t>
  </si>
  <si>
    <t>Total activos intangibles</t>
  </si>
  <si>
    <t>Plusvalía</t>
  </si>
  <si>
    <t>Activos intangibles en desarrollo</t>
  </si>
  <si>
    <t>Concesiones</t>
  </si>
  <si>
    <t>Recetas, fórmulas, modelos, diseños y prototipos</t>
  </si>
  <si>
    <t>Licencias y Franquicias</t>
  </si>
  <si>
    <t>Programas y aplicaciones informáticos</t>
  </si>
  <si>
    <t>Marcas Comerciales</t>
  </si>
  <si>
    <t>Total propiedades de inversión</t>
  </si>
  <si>
    <t xml:space="preserve">Edificios </t>
  </si>
  <si>
    <t>Total propiedades, planta y equipo</t>
  </si>
  <si>
    <t>Otras propiedades, plantas y equipo</t>
  </si>
  <si>
    <t xml:space="preserve">Construcciones en proceso </t>
  </si>
  <si>
    <t>Plantas productoras</t>
  </si>
  <si>
    <t>Mejoras de derechos de arrendamiento</t>
  </si>
  <si>
    <t>Activos de petróleo y gas</t>
  </si>
  <si>
    <t>Activos de minería</t>
  </si>
  <si>
    <t xml:space="preserve">Activos tangibles de exploración y evaluación </t>
  </si>
  <si>
    <t xml:space="preserve">Infraestructura de red  </t>
  </si>
  <si>
    <t xml:space="preserve">Equipos de redes y comunicación </t>
  </si>
  <si>
    <t xml:space="preserve">Equipos informáticos </t>
  </si>
  <si>
    <t>Enseres y accesorios</t>
  </si>
  <si>
    <t xml:space="preserve">Equipos de Transporte </t>
  </si>
  <si>
    <t xml:space="preserve">Aeronave  </t>
  </si>
  <si>
    <t xml:space="preserve">Buques </t>
  </si>
  <si>
    <t xml:space="preserve">Maquinaria </t>
  </si>
  <si>
    <t>TOTAL PPE, PI, ANCMV y INTANGIBLES</t>
  </si>
  <si>
    <t>Activos Intangibles</t>
  </si>
  <si>
    <t>Gravamen a los movimientos financieros (GMF)</t>
  </si>
  <si>
    <t xml:space="preserve">Medicina prepagada para el contribuyente, su cónyuge, sus hijos o dependientes </t>
  </si>
  <si>
    <t>Seguros de salud para el contribuyente, su cónyuge, sus hijos o dependientes</t>
  </si>
  <si>
    <t>Valor fiscal al que tiene derecho</t>
  </si>
  <si>
    <t>Valor fiscal solicitado</t>
  </si>
  <si>
    <t>Al territorio nacional</t>
  </si>
  <si>
    <t>Zona franca</t>
  </si>
  <si>
    <t>Comercializadoras Internacionales</t>
  </si>
  <si>
    <t>Vinculado Económicos zona Franca y exterior</t>
  </si>
  <si>
    <t>Casa de habitación</t>
  </si>
  <si>
    <t>Animales productores</t>
  </si>
  <si>
    <t>Servicios administrativos</t>
  </si>
  <si>
    <t>Vinculados económicos</t>
  </si>
  <si>
    <t>No vinculados</t>
  </si>
  <si>
    <t>Asistencia técnica</t>
  </si>
  <si>
    <t>Otros servicios</t>
  </si>
  <si>
    <t>Gastos comunes a varias cédulas</t>
  </si>
  <si>
    <t>Ingresos</t>
  </si>
  <si>
    <t>Compra de inventarios</t>
  </si>
  <si>
    <t>compra de activos fijos</t>
  </si>
  <si>
    <t>Pasivo</t>
  </si>
  <si>
    <t>Cuentas por cobrar a entidades de las cuales es socio, accionista o partícipe</t>
  </si>
  <si>
    <t>Animales productores medidos al costo</t>
  </si>
  <si>
    <t xml:space="preserve">Depreciación acumulada de animales productores medidos al costo </t>
  </si>
  <si>
    <t xml:space="preserve">Deterioro acumulado de animales productores medidos al costo </t>
  </si>
  <si>
    <t>Animales productores medidos al valor razonable menos costos de venta</t>
  </si>
  <si>
    <t>Plantas productoras medidas al costo</t>
  </si>
  <si>
    <t>Depreciación acumulada de plantas productoras</t>
  </si>
  <si>
    <t>Deterioro acumulado de plantas productoras</t>
  </si>
  <si>
    <t>Plantas productoras medidas al valor razonable</t>
  </si>
  <si>
    <t>Activos tangibles para exploración y evaluación de recursos minerales</t>
  </si>
  <si>
    <t>Derechos fiduciarios</t>
  </si>
  <si>
    <t>Obligaciones financieras en moneda local</t>
  </si>
  <si>
    <t>Obligaciones financieras en moneda extranjera</t>
  </si>
  <si>
    <t>Cuentas comerciales por pagar en moneda local</t>
  </si>
  <si>
    <t>Cuentas comerciales por pagar en moneda extranjera</t>
  </si>
  <si>
    <t>Otras cuentas y documentos por pagar en moneda local</t>
  </si>
  <si>
    <t>Otras cuentas y documentos por pagar en moneda extranjera</t>
  </si>
  <si>
    <t>Arrendamientos por pagar</t>
  </si>
  <si>
    <t>Cuentas por pagar a entidades de las cuales es socio, accionista o partícipe</t>
  </si>
  <si>
    <t>Pagarés, letras y documentos equivalentes</t>
  </si>
  <si>
    <t>Impuesto de renta</t>
  </si>
  <si>
    <t>Impuesto al valor agregado - IVA</t>
  </si>
  <si>
    <t>Pasivos por impuestos diferidos</t>
  </si>
  <si>
    <t>Capital Personas Naturales</t>
  </si>
  <si>
    <t>Inventarios en poder de terceros</t>
  </si>
  <si>
    <t>Costo de ventas calculado por el sistema permanente</t>
  </si>
  <si>
    <t>Materias primas (para procesos de producción)</t>
  </si>
  <si>
    <t>Inventario inicial</t>
  </si>
  <si>
    <t>compras locales</t>
  </si>
  <si>
    <t>Importaciones</t>
  </si>
  <si>
    <t>Inventario final</t>
  </si>
  <si>
    <t>Productos en proceso</t>
  </si>
  <si>
    <t>Producto terminado</t>
  </si>
  <si>
    <t>Costos en la prestación de servicios (para prestadores de servicios)</t>
  </si>
  <si>
    <t>Ajustes (+/-)</t>
  </si>
  <si>
    <t>Ingresos netos Actividad Industrial, comercial y servicios</t>
  </si>
  <si>
    <t>Ingresos brutos Actividad Industrial, comercial y servicios</t>
  </si>
  <si>
    <t>VALOR CONTABLE</t>
  </si>
  <si>
    <t>VALOR FISCAL</t>
  </si>
  <si>
    <t>CONCEPTO</t>
  </si>
  <si>
    <r>
      <t xml:space="preserve">MENOR VALOR FISCAL                        </t>
    </r>
    <r>
      <rPr>
        <sz val="9"/>
        <color theme="1"/>
        <rFont val="Calibri"/>
        <family val="2"/>
        <scheme val="minor"/>
      </rPr>
      <t>(por reconocimiento, exenciones, limitaciones, etc.)</t>
    </r>
  </si>
  <si>
    <r>
      <t xml:space="preserve">MAYOR VALOR FISCAL                    </t>
    </r>
    <r>
      <rPr>
        <sz val="9"/>
        <color theme="1"/>
        <rFont val="Calibri"/>
        <family val="2"/>
        <scheme val="minor"/>
      </rPr>
      <t>(por reconocimiento, recuperaciones, deducciones, etc.)</t>
    </r>
  </si>
  <si>
    <t>Materias primas, reventa de bienes terminados y servicios</t>
  </si>
  <si>
    <t>Beneficios a empleados</t>
  </si>
  <si>
    <t>De corto plazo</t>
  </si>
  <si>
    <t>De largo plazo</t>
  </si>
  <si>
    <t>Por terminación del vínculo laboral</t>
  </si>
  <si>
    <t>Post-empleo</t>
  </si>
  <si>
    <t>Honorarios</t>
  </si>
  <si>
    <t>Depreciación propiedades, planta y equipo</t>
  </si>
  <si>
    <t>Depreciación propiedades de inversión</t>
  </si>
  <si>
    <t>Depreciación activos biológicos</t>
  </si>
  <si>
    <t>Amortización activos intangibles</t>
  </si>
  <si>
    <t>Depreciación derechos de uso en arrendamientos operativos (NIIF 16)</t>
  </si>
  <si>
    <t>Mano de obra</t>
  </si>
  <si>
    <t>Activos intangibles</t>
  </si>
  <si>
    <t>Activos de exploración y evaluación de recursos minerales</t>
  </si>
  <si>
    <t>Propiedades de inversión medidas al modelo de costo</t>
  </si>
  <si>
    <t>Activos biológicos medidos al modelo de costo</t>
  </si>
  <si>
    <t>Bienes de arte y cultura medidos al modelo de costo</t>
  </si>
  <si>
    <t>Activos financieros (diferentes a cartera de crédito y operaciones de leasing)</t>
  </si>
  <si>
    <t>Cartera de crédito y operaciones de leasing</t>
  </si>
  <si>
    <t>Otras inversiones medidas al costo o por el método de la participación</t>
  </si>
  <si>
    <t>Derechos de uso en arrendamientos operativos (NIIF 16)</t>
  </si>
  <si>
    <t>Servicios</t>
  </si>
  <si>
    <t>Servicios técnicos</t>
  </si>
  <si>
    <t>Jurisdicciones no cooperantes, de baja o nula imposición y regímenes tributarios preferenciales</t>
  </si>
  <si>
    <t>Otros costos fiscales no reconocidos contablemente</t>
  </si>
  <si>
    <t>Otros gastos de administración</t>
  </si>
  <si>
    <t>Regalías</t>
  </si>
  <si>
    <t>Investigación y desarrollo</t>
  </si>
  <si>
    <t>Reparación, mantenimiento, adecuación e instalaciones</t>
  </si>
  <si>
    <t>Transporte</t>
  </si>
  <si>
    <t>Otros gastos de distribución y ventas</t>
  </si>
  <si>
    <t>Activos no corrientes mantenidos para la venta o para distribuir a los propietarios</t>
  </si>
  <si>
    <t>Otras inversiones medidas al costo o el método de la participación</t>
  </si>
  <si>
    <t>Arrendamiento</t>
  </si>
  <si>
    <t xml:space="preserve"> Financiero o mercantil (leasing)</t>
  </si>
  <si>
    <t>Operativo (NIIF 16)</t>
  </si>
  <si>
    <t>Intereses implícitos (transacciones de financiación)</t>
  </si>
  <si>
    <t>Actualización de provisiones reconocidas a valor presente</t>
  </si>
  <si>
    <t>Pérdidas por el método de participación</t>
  </si>
  <si>
    <t>Instrumentos financieros</t>
  </si>
  <si>
    <t>Instrumentos derivados</t>
  </si>
  <si>
    <t>Otras</t>
  </si>
  <si>
    <t>Pérdida en la venta o enajenación de activos fijos</t>
  </si>
  <si>
    <t>propiedades de inversión</t>
  </si>
  <si>
    <t>Valoración y venta de inversiones fondo de liquidez y títulos participativos, entre otros</t>
  </si>
  <si>
    <t>Garantías</t>
  </si>
  <si>
    <t>Contratos onerosos</t>
  </si>
  <si>
    <t>Litigios</t>
  </si>
  <si>
    <t>Reembolsos a clientes</t>
  </si>
  <si>
    <t>Reestructuraciones de negocios</t>
  </si>
  <si>
    <t>Donaciones, aportaciones y similares</t>
  </si>
  <si>
    <t>Diferencias permanentes que disminuyen la Renta Liquida (-)</t>
  </si>
  <si>
    <t>Diferencias permanentes que aumentan la Renta Liquida (+)</t>
  </si>
  <si>
    <t>Gastos que no guardan relación de causalidad y necesidad con la actividad productora de renta</t>
  </si>
  <si>
    <t>Importación de tecnología, patentes y marcas</t>
  </si>
  <si>
    <t>Gastos no deducibles en contratos de arrendamientos, de naturaleza permanente</t>
  </si>
  <si>
    <t>GANANCIA O PÉRDIDA CONTABLE  CON DIFERENCIAS PERMANENTES</t>
  </si>
  <si>
    <t>Otros instrumentos financieros, diferentes a títulos de renta fija, medidos al modelo del valor razonable</t>
  </si>
  <si>
    <t>Intereses implícitos (ventas o préstamos concedidos a terceros)</t>
  </si>
  <si>
    <t>Gastos por actualización de provisiones reconocidas a valor presente</t>
  </si>
  <si>
    <t>Costos atribuidos en la fecha de transición a los nuevos marcos técnicos normativos contables</t>
  </si>
  <si>
    <t>Aplicación del modelo de revaluación</t>
  </si>
  <si>
    <t>Costos estimados de desmantelamiento</t>
  </si>
  <si>
    <t>Plusvalía (Good Will, fondo de comercio y crédito mercantil)</t>
  </si>
  <si>
    <t>Propiedades de Inversión</t>
  </si>
  <si>
    <t>Otros instrumentos financieros, diferentes a títulos de renta fija medidos al valor razonable</t>
  </si>
  <si>
    <t>Intereses implícitos (compras o préstamos obtenidos)</t>
  </si>
  <si>
    <t xml:space="preserve"> Generaciones</t>
  </si>
  <si>
    <t>Reversiones</t>
  </si>
  <si>
    <t>Deducible (+)</t>
  </si>
  <si>
    <t>Imponible (-)</t>
  </si>
  <si>
    <t>Imponible (+)</t>
  </si>
  <si>
    <t>Deducible (-)</t>
  </si>
  <si>
    <t>Mediciones de activos biológicos al valor razonable menos costos de venta</t>
  </si>
  <si>
    <t>Cambios en el valor razonable menos costos de venta</t>
  </si>
  <si>
    <t>Costos de producción atribuibles a la transformación biológica ó pérdidas causadas en caso de destrucción, daños, muerte y otros eventos</t>
  </si>
  <si>
    <t xml:space="preserve">Contratos de arrendamientos </t>
  </si>
  <si>
    <t>o, PÉRDIDA LÍQUIDA DEL EJERCICIO</t>
  </si>
  <si>
    <t>Total Ingresos por ganancias ocasionales</t>
  </si>
  <si>
    <t>Total costos por ganancias ocasionales</t>
  </si>
  <si>
    <t>Ganancias ocasionales no gravadas por la venta de acciones ECE</t>
  </si>
  <si>
    <t>Otras ganancias ocasionales no gravadas y exentas</t>
  </si>
  <si>
    <t>Ganancia</t>
  </si>
  <si>
    <t>No se reclasifican al resultado</t>
  </si>
  <si>
    <t>Inversiones en instrumentos de patrimonio</t>
  </si>
  <si>
    <t>Participación otro resultado integral de asociadas y negocios conjuntos contabilizados utilizando el método de la participación</t>
  </si>
  <si>
    <t>Instrumentos de cobertura que cubren inversiones en instrumentos de patrimonio</t>
  </si>
  <si>
    <t>Cambio valor razonable de pasivos financieros atribuible a cambios en el riesgo de crédito del pasivo</t>
  </si>
  <si>
    <t>Se reclasifican al resultado</t>
  </si>
  <si>
    <t>Diferencias de cambio por conversión</t>
  </si>
  <si>
    <t>Activos financieros disponibles para la venta</t>
  </si>
  <si>
    <t>Activos financieros medidos al valor razonable con cambios en el ORI</t>
  </si>
  <si>
    <t>Cobertura de flujos de efectivo</t>
  </si>
  <si>
    <t>Coberturas de inversiones netas en negocios en el extranjero</t>
  </si>
  <si>
    <t>Otras partidas que deban ser reconocidas en el ORI</t>
  </si>
  <si>
    <t>OTRO RESULTADO INTEGRAL ANTES DE IMPUESTOS</t>
  </si>
  <si>
    <t>Gasto / ingreso impuesto de renta y complementario del período</t>
  </si>
  <si>
    <t>Gasto por impuesto corriente</t>
  </si>
  <si>
    <t>Sobre renta liquida / presuntiva del período</t>
  </si>
  <si>
    <t>Gasto por impuesto diferido</t>
  </si>
  <si>
    <t>Valor neto gasto por impuesto</t>
  </si>
  <si>
    <t>Ingresos devengados (contables) por fidelización de clientes</t>
  </si>
  <si>
    <t>Monto descuentos obtenidos en el período en la compra de inventarios</t>
  </si>
  <si>
    <t>Dividendos decretados en el periodo gravable</t>
  </si>
  <si>
    <t>Ingresos devengados de fideicomisos o encargos fiduciarios, calidad de fideicomitente o fiduciante</t>
  </si>
  <si>
    <t>Ingresos devengados de fideicomisos o encargos fiduciarios, calidad de beneficiario</t>
  </si>
  <si>
    <t>COSTOS Y GASTOS</t>
  </si>
  <si>
    <t>Costos y gastos devengados, asociados a ingresos por fidelización de clientes</t>
  </si>
  <si>
    <t>Costos indirectos de producción no distribuidos como costo del inventario, reconocidos como costo o gasto en el estado de resultados del ejercicio</t>
  </si>
  <si>
    <t>Bajas de inventarios (faltantes, caso fortuito o fuerza mayor), reconocidos como costo o gasto en el estado de resultados del ejercicio</t>
  </si>
  <si>
    <t>Costos y gastos devengados de fideicomisos o encargos fiduciarios, calidad de fideicomitente o fiduciante</t>
  </si>
  <si>
    <t>Costos y gastos devengados de fideicomisos o encargos fiduciarios, calidad de beneficiario</t>
  </si>
  <si>
    <t>Operaciones con vinculados económicos</t>
  </si>
  <si>
    <t>Estado de resultados - Impuesto de Renta y complementarios</t>
  </si>
  <si>
    <t>}</t>
  </si>
  <si>
    <t>Datos informativos (SI / NO)</t>
  </si>
  <si>
    <t>24. No. Declaración de renta asociada:</t>
  </si>
  <si>
    <t>12. Cód. Dirección
seccional</t>
  </si>
  <si>
    <t xml:space="preserve"> 10. Otros nombres</t>
  </si>
  <si>
    <t xml:space="preserve"> 9. Primer nombre</t>
  </si>
  <si>
    <t xml:space="preserve"> 8. Segundo apellido</t>
  </si>
  <si>
    <t xml:space="preserve"> 7. Primer apellido</t>
  </si>
  <si>
    <t xml:space="preserve"> 6.DV.</t>
  </si>
  <si>
    <t xml:space="preserve"> 5. Número de Identificación Tributaria (NIT)</t>
  </si>
  <si>
    <t>Datos del
declarante</t>
  </si>
  <si>
    <t xml:space="preserve">  |    |   | </t>
  </si>
  <si>
    <t>Menor valor</t>
  </si>
  <si>
    <t>Mayor valor</t>
  </si>
  <si>
    <t>Saldo activo por impuesto diferido al final del período</t>
  </si>
  <si>
    <t>Valor acumulado por compensar al final del periodo</t>
  </si>
  <si>
    <t>Ajustes por corrección de la declaración</t>
  </si>
  <si>
    <t>Valores no compensados por caducidad                                 (-)</t>
  </si>
  <si>
    <t>Valor compensado en el período              (-)</t>
  </si>
  <si>
    <t>Valor generado en el periodo (+)</t>
  </si>
  <si>
    <t>Valor acumulado por compensar al inicio del periodo</t>
  </si>
  <si>
    <t>AÑO/CONCEPTO</t>
  </si>
  <si>
    <t>Pérdida fiscal acumulada por compensar al final del periodo</t>
  </si>
  <si>
    <t>Pérdida fiscal compensada en el período              (-)</t>
  </si>
  <si>
    <t>Pérdida fiscal generada en el periodo (+)</t>
  </si>
  <si>
    <t>Pérdida fiscal acumulada por compensar al inicio del periodo</t>
  </si>
  <si>
    <t>Saldos a favor</t>
  </si>
  <si>
    <t>Generado en el período</t>
  </si>
  <si>
    <t xml:space="preserve">Reducción (compensación / aplicación) </t>
  </si>
  <si>
    <t>Saldo al 31-DIC vigencia anterior</t>
  </si>
  <si>
    <t>Saldo al 31 -DIC vigencia actual</t>
  </si>
  <si>
    <t>Valor total</t>
  </si>
  <si>
    <t>Activos reconocidos solamente para fines fiscales</t>
  </si>
  <si>
    <t>Operaciones con títulos y derivados</t>
  </si>
  <si>
    <t>Otros Pasivos Anticipos y avances recibidos</t>
  </si>
  <si>
    <t>Impuestos, gravámenes y tasas</t>
  </si>
  <si>
    <t>Pasivos financieros y cuentas por pagar</t>
  </si>
  <si>
    <t>Inversiones e instrumentos derivados</t>
  </si>
  <si>
    <t>Pasivo (Diferencias temporarias imponibles)</t>
  </si>
  <si>
    <t>Activo (Diferencias temporarias deducibles)</t>
  </si>
  <si>
    <t>Saldo impuesto diferido
a 31 -DIC vigencia actual</t>
  </si>
  <si>
    <t>Concepto</t>
  </si>
  <si>
    <t>1. Impuestos diferidos provenientes de diferencias temporarias</t>
  </si>
  <si>
    <t>Activos y pasivos por impuestos diferidos</t>
  </si>
  <si>
    <t>Prestación de servicios</t>
  </si>
  <si>
    <t>9=5+6+7+8</t>
  </si>
  <si>
    <t>4=1-2+3</t>
  </si>
  <si>
    <t>valor total</t>
  </si>
  <si>
    <t>Sin facturar</t>
  </si>
  <si>
    <t>Devengada como ingresos del periodo</t>
  </si>
  <si>
    <t>Devengada como ingreso en períodos anteriores</t>
  </si>
  <si>
    <t>Saldo al final del período</t>
  </si>
  <si>
    <t>Registrado como ingreso contable en el período</t>
  </si>
  <si>
    <t>Saldo al inicio del período</t>
  </si>
  <si>
    <t>Ingreso contable devengado en el período</t>
  </si>
  <si>
    <t>Facturación emitida en el período</t>
  </si>
  <si>
    <t>Pasivo por ingreso diferido</t>
  </si>
  <si>
    <t xml:space="preserve">Conciliación ingreso contable (devengado) y facturación emitida </t>
  </si>
  <si>
    <t>Gasto fiscal Depreciación y/o Amortización del período</t>
  </si>
  <si>
    <t>Depreciación y/o Amortización acumulada al final del período</t>
  </si>
  <si>
    <t>Gasto fiscal por Depreciación y/o amortización del período</t>
  </si>
  <si>
    <t>Subtotal al final del período</t>
  </si>
  <si>
    <t>Deterioro acumulado al final del período</t>
  </si>
  <si>
    <t>Mayor valor por revaluación acumulado al final del período</t>
  </si>
  <si>
    <t>Desmantelamiento, restauración y rehabilitación total acumulado al final del período</t>
  </si>
  <si>
    <t>Activos intangibles de exploración y evaluación</t>
  </si>
  <si>
    <t>ANCMV</t>
  </si>
  <si>
    <t>Valor Neto al final del período</t>
  </si>
  <si>
    <t>Valor total, incluyendo leasing</t>
  </si>
  <si>
    <t>Valor de activos adquiridos mediante Leasing</t>
  </si>
  <si>
    <t>Importe Neto al final del período</t>
  </si>
  <si>
    <t>Depreciación o amortización acumulada al final  del período</t>
  </si>
  <si>
    <t>Cambios en Valor Razonable</t>
  </si>
  <si>
    <t>Transferencias y/o eliminaciones</t>
  </si>
  <si>
    <t>Disminuciones</t>
  </si>
  <si>
    <t>Transferencias y/o adquisiciones</t>
  </si>
  <si>
    <t>Incrementos</t>
  </si>
  <si>
    <t>Importe al comienzo del periodo (No incluye Depreciación, amortización o deterioro)</t>
  </si>
  <si>
    <t>Desembolsos de desarrollo capitalizados</t>
  </si>
  <si>
    <t>Propiedad intelectual, patentes y otra propiedad industrial, servicios y derechos de operación</t>
  </si>
  <si>
    <t>Cabeceras de periódicos, revistas, títulos de publicaciones</t>
  </si>
  <si>
    <t>Total PPE, PI y ANCMV</t>
  </si>
  <si>
    <t>Conciliación Propiedades, planta y equipo (PPE), propiedades de inversión (PI), activos no corrientes mantenidos para la venta o para distribuir a los propietarios (ANCMV) y activos Intangibles</t>
  </si>
  <si>
    <t>Pérdidas acumuladas - ORI</t>
  </si>
  <si>
    <t>Ganancias acumuladas - ORI</t>
  </si>
  <si>
    <t>Pérdidas acumuladas netas - adopción por primera vez</t>
  </si>
  <si>
    <t>Ganancias acumuladas netas en la adopción por primera vez</t>
  </si>
  <si>
    <t>Ganancias (pérdidas) acumuladas o retenidas por la adopción por primera</t>
  </si>
  <si>
    <t>Utilidades por ajustes por cambios en políticas contables</t>
  </si>
  <si>
    <t>Utilidad o excedente del ejercicio en operaciones continuadas</t>
  </si>
  <si>
    <t>Superávit método de participación</t>
  </si>
  <si>
    <t>Superávit por revaluaciones</t>
  </si>
  <si>
    <t xml:space="preserve">VALOR CONTABLE </t>
  </si>
  <si>
    <t>DETALLE PATRIMONIO CONTABLE</t>
  </si>
  <si>
    <t>PATRIMONIO (ACTIVOS - PASIVOS)</t>
  </si>
  <si>
    <t>Desmantelamientos, restauración y rehabilitación</t>
  </si>
  <si>
    <t>Obligaciones fiscales</t>
  </si>
  <si>
    <t>Mantenimiento y reparaciones</t>
  </si>
  <si>
    <t>Procesos legales (litigios y demandas)</t>
  </si>
  <si>
    <t>Por terminación del vínculo laboral o contractual</t>
  </si>
  <si>
    <t>Pasivos por beneficios a los empleados</t>
  </si>
  <si>
    <t>Operativo</t>
  </si>
  <si>
    <t>Financiero o leasing - partes relacionadas</t>
  </si>
  <si>
    <t>Financiero o leasing - partes no relacionadas</t>
  </si>
  <si>
    <t>Cuentas y documentos por pagar a otras partes relacionadas y asociadas</t>
  </si>
  <si>
    <t xml:space="preserve">Deterioro acumulado activos no corrientes mantenidos para la venta </t>
  </si>
  <si>
    <t>Mantenidos para la venta</t>
  </si>
  <si>
    <t>Activos no corrientes</t>
  </si>
  <si>
    <t>Depreciación acumulada de propiedades de inversión</t>
  </si>
  <si>
    <t xml:space="preserve">Deterioro acumulado de la plusvalía o Good Will  </t>
  </si>
  <si>
    <t>Amortización acumulada de la plusvalía o Good Will</t>
  </si>
  <si>
    <t>Plusvalía o Good Will</t>
  </si>
  <si>
    <t>Activos intangibles exploración y evaluación de recursos minerales</t>
  </si>
  <si>
    <t>Acuerdos de concesión (modelo del activo intangible)</t>
  </si>
  <si>
    <t>Activos intangibles distintos a la plusvalía</t>
  </si>
  <si>
    <t>Anticipos y otros</t>
  </si>
  <si>
    <t>Saldos a favor por el impuesto de renta</t>
  </si>
  <si>
    <t>Obras o inmuebles en construcción para la venta</t>
  </si>
  <si>
    <t>Producto terminado (diferentes de obras o inmuebles terminados para la venta)</t>
  </si>
  <si>
    <t>En proceso (diferentes de obras o inmuebles en construcción para la venta)</t>
  </si>
  <si>
    <t>En tránsito</t>
  </si>
  <si>
    <t>Para la venta, no producidos por la empresa</t>
  </si>
  <si>
    <t>Dividendos y participaciones</t>
  </si>
  <si>
    <t>Arrendamiento financiero o leasing financiero</t>
  </si>
  <si>
    <t>Cuentas por cobrar en acuerdos de concesión (modelo del activo financiero)</t>
  </si>
  <si>
    <t>Cartera de difícil cobro</t>
  </si>
  <si>
    <t>Instrumentos de deuda o patrimonio al costo</t>
  </si>
  <si>
    <t>instrumentos de deuda a costo amortizado</t>
  </si>
  <si>
    <t>Costo</t>
  </si>
  <si>
    <t>Método de la participación</t>
  </si>
  <si>
    <t>Inversiones en sociedades, asociadas y negocios conjuntos</t>
  </si>
  <si>
    <t>Instrumentos financieros derivados con fines de negociación</t>
  </si>
  <si>
    <t>Instrumentos de deuda o patrimonio al  valor razonable con cambios en el ORI</t>
  </si>
  <si>
    <t>Instrumentos de deuda o patrimonio al valor razonable con cambios en resultados</t>
  </si>
  <si>
    <t>Instrumentos de deuda a costo amortizado</t>
  </si>
  <si>
    <t>al costo</t>
  </si>
  <si>
    <t>Valor razonable con cambios en el ORI</t>
  </si>
  <si>
    <t>Valor razonable con cambios en resultados</t>
  </si>
  <si>
    <t>MAYOR VALOR FISCAL (por reconocimiento, exenciones, etc.)</t>
  </si>
  <si>
    <t>MENOR VALOR FISCAL (por reconocimiento, exenciones, etc.)</t>
  </si>
  <si>
    <t>Estado de Situación Financiera - Patrimonio</t>
  </si>
  <si>
    <t>31. Programa de reorganización empresarial durante el año gravable</t>
  </si>
  <si>
    <t>Rentas de pensiones</t>
  </si>
  <si>
    <t>Vinculado Económicos Zona Franca y exterior</t>
  </si>
  <si>
    <t>De administración</t>
  </si>
  <si>
    <t>Gastos no deducibles por operaciones gravadas con IVA realizadas con personas no inscritas en el Régimen Común del Impuesto Sobre las Ventas</t>
  </si>
  <si>
    <t>Pérdidas esperadas en contratos de construcción y otros servicios (provisiones por contratos onerosos)</t>
  </si>
  <si>
    <t>Gastos por amortización acelerados fiscalmente</t>
  </si>
  <si>
    <t>Otros ingresos laborales (Indemnizaciones, etc.)</t>
  </si>
  <si>
    <t>Exportación a otros países</t>
  </si>
  <si>
    <t>Utilidad por venta o enajenación de activos, bienes poseídos por menos de dos años</t>
  </si>
  <si>
    <t>Utilidad por venta o enajenación de activos, bienes poseídos por dos años o más (ganancia ocasional)</t>
  </si>
  <si>
    <t>Apoyos económicos para financiar programas educativos</t>
  </si>
  <si>
    <t>donaciones para partidos, movimientos y campañas políticas</t>
  </si>
  <si>
    <t>Gastos de distribución y ventas</t>
  </si>
  <si>
    <t>Ingresos para terceros</t>
  </si>
  <si>
    <t>PP&amp;E en arrendamiento operativo</t>
  </si>
  <si>
    <t>30. Sucesión ilíquida</t>
  </si>
  <si>
    <t>Materias primas, suministros y materiales</t>
  </si>
  <si>
    <t>Servicios de construcción</t>
  </si>
  <si>
    <t>Acuerdos de concesión de servicios</t>
  </si>
  <si>
    <t>Otras devoluciones, rebajas y descuentos</t>
  </si>
  <si>
    <t xml:space="preserve">Instrumentos financieros, diferente a inversiones en subsidiarias, asociadas y/o negocios conjuntos </t>
  </si>
  <si>
    <t>activos no corrientes mantenidos para la venta</t>
  </si>
  <si>
    <t>Beneficios de corto plazo</t>
  </si>
  <si>
    <t>Beneficios de largo plazo</t>
  </si>
  <si>
    <t>Beneficios a empleados por terminación del vínculo laboral</t>
  </si>
  <si>
    <t>Beneficios a empleados post-empleo</t>
  </si>
  <si>
    <t>Mayor ingreso - Precios de Transferencia</t>
  </si>
  <si>
    <t>Ganancias cambios en el valor razonable</t>
  </si>
  <si>
    <t>Ganancias por inversiones en sociedades, asociadas y/o negocios conjuntos (renta cedular Dividendos y participaciones)</t>
  </si>
  <si>
    <t>Pérdidas por inversiones en sociedades, asociadas y/o negocios conjuntos</t>
  </si>
  <si>
    <t>Pasivos contingentes asumidos en una combinación de negocios</t>
  </si>
  <si>
    <t>CLASIFICACIÓN DE DIFERENCIAS</t>
  </si>
  <si>
    <t>Pérdida en la enajenación de acciones y venta de bienes inmuebles</t>
  </si>
  <si>
    <t>Mayor ingreso, ajustes por precios de transferencia</t>
  </si>
  <si>
    <t>Menor costo o deducción, ajustes por precios de transferencia</t>
  </si>
  <si>
    <t>AJUSTES AL RESULTADO CONTABLE POR DIFERENCIAS TEMPORALES (que afectan el resultado)</t>
  </si>
  <si>
    <t>Diferencias temporales deducibles</t>
  </si>
  <si>
    <t>Otras diferencias temporales deducibles</t>
  </si>
  <si>
    <t>Total diferencias temporales deducibles</t>
  </si>
  <si>
    <t>Diferencias temporales imponibles (gravables)</t>
  </si>
  <si>
    <t>Otras diferencias temporales imponibles (gravables)</t>
  </si>
  <si>
    <t>Total diferencias temporales imponibles</t>
  </si>
  <si>
    <t>Otras diferencias temporales</t>
  </si>
  <si>
    <t>Total otras diferencias temporales</t>
  </si>
  <si>
    <t>Ingreso impuesto diferido</t>
  </si>
  <si>
    <t>Aportes del empleador a los seguros privados de pensiones
y a los fondos de pensiones voluntarias</t>
  </si>
  <si>
    <t>Dividendos, retiros y repartos</t>
  </si>
  <si>
    <t>Provenientes de activos intangibles</t>
  </si>
  <si>
    <t>Compra o venta de bienes corporales</t>
  </si>
  <si>
    <t>Por servicios</t>
  </si>
  <si>
    <t>Costos</t>
  </si>
  <si>
    <t>Deducciones</t>
  </si>
  <si>
    <t>Primeras 19.000 UVT de activos destinados al sector agropecuario</t>
  </si>
  <si>
    <t>Diferencia Permanente</t>
  </si>
  <si>
    <t>Recaudo a favor de terceros</t>
  </si>
  <si>
    <t xml:space="preserve">Otros ingresos </t>
  </si>
  <si>
    <t>Cuentas comerciales por cobrar y otras cuentas por cobrar</t>
  </si>
  <si>
    <t>Cuentas comerciales por cobrar</t>
  </si>
  <si>
    <t>Reclamaciones por cobrar</t>
  </si>
  <si>
    <t>Anticipos de pagos</t>
  </si>
  <si>
    <t>Cuentas por cobrar a otras partes relacionadas y asociadas</t>
  </si>
  <si>
    <t>Otras cuentas por cobrar</t>
  </si>
  <si>
    <t>Subvenciones del Estado</t>
  </si>
  <si>
    <t>Adquisición de establecimiento de comercio</t>
  </si>
  <si>
    <t>Compra de acciones</t>
  </si>
  <si>
    <t>Animales consumibles medidos al costo</t>
  </si>
  <si>
    <t>Deterioro acumulado animales consumibles medidos al costo</t>
  </si>
  <si>
    <t>Animales consumibles medidos al valor razonable menos costos de venta</t>
  </si>
  <si>
    <t>Plantas productoras y cultivos consumibles</t>
  </si>
  <si>
    <t>Cultivos consumibles medidos al costo</t>
  </si>
  <si>
    <t>Cultivos consumibles medidos al valor razonable menos costos de venta</t>
  </si>
  <si>
    <t>Deterioro acumulado cultivos consumibles medidos al costo</t>
  </si>
  <si>
    <t>Post empleo</t>
  </si>
  <si>
    <t>Pasivos reconocidos solamente para fines fiscales</t>
  </si>
  <si>
    <t>Por disposición de otros instrumentos financieros</t>
  </si>
  <si>
    <t>Activos biológicos (sin plantas productoras)</t>
  </si>
  <si>
    <t>Por instrumentos financieros medidos a costo amortizado distinto a préstamos</t>
  </si>
  <si>
    <t>Otros beneficios fiscales de naturaleza permanente</t>
  </si>
  <si>
    <t>Deducción del IVA en bienes de capital</t>
  </si>
  <si>
    <t>12=6+10+11</t>
  </si>
  <si>
    <t>Facturado períodos anteriores</t>
  </si>
  <si>
    <t>Dividendos cobrados en el periodo gravable</t>
  </si>
  <si>
    <t>Retiros para consumo y publicidad, propaganda y promoción</t>
  </si>
  <si>
    <t>DATOS INFORMATIVOS</t>
  </si>
  <si>
    <t>Saldo impuesto diferido
a 31 -DIC vigencia  anterior</t>
  </si>
  <si>
    <t>32. Costo de los inventarios establecidos por el sistema de juego de inventarios</t>
  </si>
  <si>
    <t>33. Costo de los inventarios establecido simultáneamente por el juego de inventarios y por el sistema de inventario permanente</t>
  </si>
  <si>
    <t xml:space="preserve">Costo  </t>
  </si>
  <si>
    <t xml:space="preserve">Del costo  </t>
  </si>
  <si>
    <t xml:space="preserve">Costo </t>
  </si>
  <si>
    <t xml:space="preserve">Por Costo </t>
  </si>
  <si>
    <t>Base contable</t>
  </si>
  <si>
    <t>Intereses devengados</t>
  </si>
  <si>
    <t>Costos de transacción</t>
  </si>
  <si>
    <t>Gastos sin soporte</t>
  </si>
  <si>
    <t>3,5% (3% contratos de estabilidad) del patrimonio sujeto a renta presuntiva</t>
  </si>
  <si>
    <t>997. Fecha efectiva de la transacción</t>
  </si>
  <si>
    <t>Acciones y aportes poseídos en sociedades nacionales</t>
  </si>
  <si>
    <t>Bienes afectados por hechos constitutivos de fuerza mayor o caso fortuito</t>
  </si>
  <si>
    <t>Bienes vinculados a empresas en período improductivo</t>
  </si>
  <si>
    <t>Bienes destinados exclusivamente a actividades deportivas</t>
  </si>
  <si>
    <t>Bienes vinculados a empresas exclusivamente mineras</t>
  </si>
  <si>
    <t>Ingresos fiscales por fidelización de clientes, sin devengo contable</t>
  </si>
  <si>
    <t>Si es una corrección Indique:    26. Cód.                       27. No. Formulario anterior</t>
  </si>
  <si>
    <t>GANANCIA O PÉRDIDA ANTES DE IMPUESTO A LA RENTA (Ingresos - costos - gastos)</t>
  </si>
  <si>
    <t>RESULTADO DEL EJERCICIO</t>
  </si>
  <si>
    <t>Total gastos</t>
  </si>
  <si>
    <t>Gastos Financieros</t>
  </si>
  <si>
    <t>Total gastos de distribución y ventas</t>
  </si>
  <si>
    <t>De Distribución y ventas</t>
  </si>
  <si>
    <t>Total gastos de administración</t>
  </si>
  <si>
    <t>De Administración</t>
  </si>
  <si>
    <t>Gastos</t>
  </si>
  <si>
    <t>Total costos</t>
  </si>
  <si>
    <t>Materias primas, reventa de bienes terminados, y servicios</t>
  </si>
  <si>
    <t>Total ingresos</t>
  </si>
  <si>
    <t>Ajustes fiscales</t>
  </si>
  <si>
    <t>Ingresos por reversión de deterioro del valor</t>
  </si>
  <si>
    <t>ESTADO DE RESULTADO INTEGRAL - IMPUESTO DE RENTA</t>
  </si>
  <si>
    <t>Total patrimonio</t>
  </si>
  <si>
    <t>Total pasivos</t>
  </si>
  <si>
    <t>Pasivos</t>
  </si>
  <si>
    <t>Total activos</t>
  </si>
  <si>
    <t>Activos</t>
  </si>
  <si>
    <t>ESTADO DE SITUACION FINANCIERA - PATRIMONIO</t>
  </si>
  <si>
    <t>VARIACIÓN</t>
  </si>
  <si>
    <t>RESUMEN                                                                                            ESF - PATRIMONIO                                                                       y                                                                                                        ERI - RENTA LIQUIDA</t>
  </si>
  <si>
    <t>EFECTO DE CONVERSION                                                (Por Moneda Funcional Diferente al Peso Colombiano)</t>
  </si>
  <si>
    <t>Efecto de conversión (Por moneda funcional diferente al peso colombiano)</t>
  </si>
  <si>
    <t>34. Moneda funcional diferente al peso colombiano</t>
  </si>
  <si>
    <t>Rentas pensionales</t>
  </si>
  <si>
    <t>Rentas de dividendos y participaciones</t>
  </si>
  <si>
    <t>Aportes obligatorios al fondo de pensión (4%)</t>
  </si>
  <si>
    <t>Aportes obligatorios a salud (4%, 12%)</t>
  </si>
  <si>
    <t xml:space="preserve">Aportes obligatorios al fondo de solidaridad pensional (1.2%) </t>
  </si>
  <si>
    <t>Pagos a terceros por alimentación</t>
  </si>
  <si>
    <t>Recompensas, gananciales, donaciones partidos políticos, utilidad venta casa/apartamento de habitación, enajenación de acciones en bolsa</t>
  </si>
  <si>
    <t>Indemnizaciones (laborales, de pensiones, daño emergente, entre otras)</t>
  </si>
  <si>
    <t>Otros ingresos no constitutivos de renta</t>
  </si>
  <si>
    <t>Total Ingresos netos</t>
  </si>
  <si>
    <t>Deducción por pagos de intereses de vivienda</t>
  </si>
  <si>
    <t>Salud por medicina prepagada o seguros de salud para el trabajador, su cónyuge, sus hijos o dependientes</t>
  </si>
  <si>
    <t>por donaciones</t>
  </si>
  <si>
    <t>Deducción por impuestos pagados (GMF)</t>
  </si>
  <si>
    <t>o pérdida líquida del ejercicio</t>
  </si>
  <si>
    <t>compensaciones</t>
  </si>
  <si>
    <t>Rentas exentas</t>
  </si>
  <si>
    <t xml:space="preserve">Gastos de representación y otras rentas de trabajo </t>
  </si>
  <si>
    <t>Aportes a cuentas AFC</t>
  </si>
  <si>
    <t>Indemnizaciones por accidente de trabajo o enfermedad, protección a la maternidad o gastos de entierro del trabajador</t>
  </si>
  <si>
    <t>Por pagos laborales (25%)</t>
  </si>
  <si>
    <t>Rentas gravables</t>
  </si>
  <si>
    <t>Renta Líquida por recuperación de la deducción en la provisión de pensiones de jubilación</t>
  </si>
  <si>
    <t>Renta Líquida por pérdidas compensadas modificadas por Liquidación Oficial</t>
  </si>
  <si>
    <t>renta líquida por omisión de activos</t>
  </si>
  <si>
    <t>Renta líquida por comparación patrimonial</t>
  </si>
  <si>
    <t>Renta líquida cedular</t>
  </si>
  <si>
    <t>981. Cód. Representación</t>
  </si>
  <si>
    <r>
      <t xml:space="preserve">EFECTO DE CONVERSION                                                </t>
    </r>
    <r>
      <rPr>
        <sz val="11"/>
        <color theme="1"/>
        <rFont val="Calibri"/>
        <family val="2"/>
        <scheme val="minor"/>
      </rPr>
      <t>(Por Moneda Funcional Diferente al Peso Colombiano)</t>
    </r>
  </si>
  <si>
    <t>Aportes voluntarios a los seguros privados de pensiones y a los fondos de pensiones voluntarias</t>
  </si>
  <si>
    <t>Rendimientos aportes voluntarios a los seguros privados de pensiones y a los fondos de pensiones voluntarias</t>
  </si>
  <si>
    <t>Retiros parciales o totales de los aportes voluntarios, que incumplen condiciones, a los fondos de pensiones de jubilación e invalidez y fondos de cesantías</t>
  </si>
  <si>
    <t>Rendimientos aportes a cuentas AFC</t>
  </si>
  <si>
    <t>Retiros parciales o totales de aportes a cuentas AFC, que no cumplan período de permanencia</t>
  </si>
  <si>
    <t>Cesantías e intereses sobre cesantías pagadas en el período</t>
  </si>
  <si>
    <t>Renta liquida</t>
  </si>
  <si>
    <t>Total rentas exentas y deducciones imputables</t>
  </si>
  <si>
    <t>Total rentas exentas y deducciones imputables (limitadas)</t>
  </si>
  <si>
    <t>TOTAL RENTAS LIQUIDAS CEDULARES</t>
  </si>
  <si>
    <t>EFECTO DE CONVERSION</t>
  </si>
  <si>
    <t>Perdida</t>
  </si>
  <si>
    <t>Efecto de conversión</t>
  </si>
  <si>
    <t xml:space="preserve">EFECTO DE CONVERSION </t>
  </si>
  <si>
    <t>89. No. Identificación Signatario</t>
  </si>
  <si>
    <t>90. DV</t>
  </si>
  <si>
    <t>996. Espacio para el numero interno de la DIAN</t>
  </si>
  <si>
    <t>Firma del Declarante o de quien lo representa</t>
  </si>
  <si>
    <t>982. Código contador o Revisor Fiscal</t>
  </si>
  <si>
    <t>Firma Contador o Revisor Fiscal     994. Con salvedades</t>
  </si>
  <si>
    <t>983, No. Tarjeta profesional</t>
  </si>
  <si>
    <t>2. Activos por créditos tributarios (saldos a favor e Impuestos pagados en el exterior)</t>
  </si>
  <si>
    <t>Impuestos pagados en el exterior</t>
  </si>
  <si>
    <t>3. Detalle de compensación de pérdidas fiscales</t>
  </si>
  <si>
    <t>4. Detalle de compensación por exceso de renta presuntiva (cédula rentas no laborales)</t>
  </si>
  <si>
    <t>AÑO</t>
  </si>
  <si>
    <t>Registrada como pasivo por ingreso diferido</t>
  </si>
  <si>
    <t>Solo facturado      (No ha generado ingreso ni pasivo diferido)</t>
  </si>
  <si>
    <t>Rentas exentas Decisión 578 de la CAN</t>
  </si>
  <si>
    <t>Arrendamiento financiero</t>
  </si>
  <si>
    <t>Valor total, incluyendo arrendamiento financiero o leasing financiero</t>
  </si>
  <si>
    <t xml:space="preserve">Datos Informativos:                                                                                             Valor activos adquiridos mediante arrendamiento financiero </t>
  </si>
  <si>
    <t>NUM</t>
  </si>
  <si>
    <t>Num</t>
  </si>
  <si>
    <t>Saldos a favor - otros impuestos y gravámenes</t>
  </si>
  <si>
    <t>Rendimientos cotizaciones y aportes voluntarios, régimen de ahorro individual con solidaridad o fondos de pensiones obligatorias</t>
  </si>
  <si>
    <t>Cotizaciones y aportes voluntarios, régimen de ahorro individual con solidaridad o fondos de pensiones obligatorias</t>
  </si>
  <si>
    <t>Prima especial y de costo de vida (servidores públicos diplomáticos…)</t>
  </si>
  <si>
    <t>Enajenación o cesión de derechos</t>
  </si>
  <si>
    <t>Enajenación o arrendamiento de inmuebles</t>
  </si>
  <si>
    <t>Deducciones de impuestos (Patrimonio vehículos, entre otros), distintos a GMF</t>
  </si>
  <si>
    <t>Deducciones imputables registradas contablemente (GMF, intereses de vivienda, donaciones, salud por medicina prepagada o seguros de salud para el trabajador, su cónyuge, sus hijos o dependientes)</t>
  </si>
  <si>
    <t>Otros sistemas de determinación del costo de ventas</t>
  </si>
  <si>
    <t>Total ingreso cedular (valor fiscal)</t>
  </si>
  <si>
    <t>Ganancias (pérdidas) acumuladas o retenidas por la adopción por primera vez</t>
  </si>
  <si>
    <t>Retención en la fuente</t>
  </si>
  <si>
    <t>Total intereses implícitos no devengados (futuros ingresos financieros en el estado de resultados) por acuerdos que constituyen efectivamente una transacción financiera o cobro diferido</t>
  </si>
  <si>
    <t>DETERMINACION DE LAS RENTAS LIQUIDAS CEDULARES</t>
  </si>
  <si>
    <t>CONCEPTO  / CEDULA</t>
  </si>
  <si>
    <t>LIQUIDACION</t>
  </si>
  <si>
    <t>Descuento por impuestos pagados en el exterior por ganancias ocasionales</t>
  </si>
  <si>
    <t>Anticipo renta liquidado año gravable anterior</t>
  </si>
  <si>
    <t>Saldo a favor del año gravable anterior sin solicitud de devolución y/o compensación</t>
  </si>
  <si>
    <t>Anticipo renta para el año gravable siguiente</t>
  </si>
  <si>
    <t>Sanciones</t>
  </si>
  <si>
    <t>Ajuste acumulado por revaluaciones o re-expresiones</t>
  </si>
  <si>
    <t>Del ajuste acumulado por revaluaciones o re-expresiones</t>
  </si>
  <si>
    <t>Ajuste por revaluaciones o re-expresiones</t>
  </si>
  <si>
    <t>Por Ajuste por revaluaciones o re-expresiones</t>
  </si>
  <si>
    <t>Impuestos distintos al impuesto de renta y complementarios</t>
  </si>
  <si>
    <t>Deducción especial por inversiones o en adquisición de activos (contrato de estabilidad jurídica)</t>
  </si>
  <si>
    <t>Utilidad en la venta o enajenación de activos, bienes poseídos por menos de dos años</t>
  </si>
  <si>
    <t>Pérdidas por inversiones en subsidiarias, asociadas y/o negocios conjuntos</t>
  </si>
  <si>
    <t>Otras retenciones</t>
  </si>
  <si>
    <t>Por ventas</t>
  </si>
  <si>
    <t>Por honorarios y comisiones</t>
  </si>
  <si>
    <t>Por rendimientos financieros</t>
  </si>
  <si>
    <t>Por dividendos y participaciones</t>
  </si>
  <si>
    <t>Total retenciones año gravable que declara</t>
  </si>
  <si>
    <t>Retenciones</t>
  </si>
  <si>
    <t>Por pagos laborales</t>
  </si>
  <si>
    <t xml:space="preserve">Otras rentas exentas </t>
  </si>
  <si>
    <t>Renta Pasiva - ECE sin residencia fiscal en Colombia</t>
  </si>
  <si>
    <t>RENTA LIQUIDA PASIVA</t>
  </si>
  <si>
    <t>Total descuentos tributarios</t>
  </si>
  <si>
    <t>Renta exenta imputable a Renta presuntiva</t>
  </si>
  <si>
    <t>Rentas exentas imputables a renta presuntiva</t>
  </si>
  <si>
    <t>Otros equivalentes a efectivo</t>
  </si>
  <si>
    <t>Cuentas AFC</t>
  </si>
  <si>
    <t>Recuperación de deducciones</t>
  </si>
  <si>
    <t>Retiro cesantías acumuladas al 31 de diciembre de 2016</t>
  </si>
  <si>
    <t>Renta líquida pasiva - Entidades controladas del
exterior sin residencia fiscal en Colombia (ECE)</t>
  </si>
  <si>
    <t>Rentas líquidas pasivas - ECE</t>
  </si>
  <si>
    <t>Distintas a rentas líquidas pasivas - ECE</t>
  </si>
  <si>
    <t>Otros ingresos cedulares</t>
  </si>
  <si>
    <t>Recuperación por el empleador de aportes voluntarios y sus rendimientos (parágrafo 2, art. 126-1 E.T.)</t>
  </si>
  <si>
    <t>IVA en la  adquisición o importación de bienes de capital mediante leasing</t>
  </si>
  <si>
    <t>Número de meses a los cuales corresponde la pensión</t>
  </si>
  <si>
    <t>Indemnizaciones Sustitutivas de las Pensiones o devoluciones de saldos de ahorro pensional</t>
  </si>
  <si>
    <t>Pensiones de jubilación, invalidez,
vejez, de sobrevivientes y sobre Riesgos Profesionales</t>
  </si>
  <si>
    <t>Capitalizaciones no gravadas (art. 36-3 E.T.)</t>
  </si>
  <si>
    <t>Menor costo - ajuste Precios de Transferencia</t>
  </si>
  <si>
    <t>Menor gasto o deducción -  ajuste Precios de Transferencia</t>
  </si>
  <si>
    <t>Servicios hoteleros prestados en nuevos hoteles o remodelados y/o Servicios de ecoturismo (numerales 3, 4 y 5. art. 207-2 E.T.)</t>
  </si>
  <si>
    <t>Menor gasto o deducción -  Ajuste Precios de Transferencia</t>
  </si>
  <si>
    <t>Gastos por ajustes respecto a períodos anteriores</t>
  </si>
  <si>
    <t>Ingreso por ajustes respecto a períodos anteriores</t>
  </si>
  <si>
    <t>Impuestos asumidos del exterior - convenios o tratados</t>
  </si>
  <si>
    <t>Ingreso mensual promedio, últimos seis (6) últimos meses al retiro de las cesantias - montos acumulados al 31 - dic-2016</t>
  </si>
  <si>
    <t>Ingreso mensual promedio, últimos seis (6) últimos meses al pago o consignación de las cesantias - realizadas a partir del año 2017</t>
  </si>
  <si>
    <t>Costos prestadores de servicios</t>
  </si>
  <si>
    <t xml:space="preserve">Adición IVA descontado importación maquinaria pesada (par. 2, art. 258-2 E.T.) </t>
  </si>
  <si>
    <t>Incremento 
(generado en el periodo)</t>
  </si>
  <si>
    <t>Ajustes al valor facturado (descuentos, notas)</t>
  </si>
  <si>
    <t>Aportes voluntarios fondos de pensión e invalidez</t>
  </si>
  <si>
    <t>Cesantías a cargo del fondo de cesantías</t>
  </si>
  <si>
    <t xml:space="preserve">Pérdidas por ajustes por cambios en políticas contables </t>
  </si>
  <si>
    <t xml:space="preserve">Aportes afiliación voluntaria del trabajador independiente al Sistema General de Riesgos Laborales </t>
  </si>
  <si>
    <t>Aportes a título de cesantía, participes independientes</t>
  </si>
  <si>
    <t>Renta líquida ordinaria del ejercicio</t>
  </si>
  <si>
    <t>Renta Líquida por recuperación especial de deducciones</t>
  </si>
  <si>
    <t>Renta líquida por pasivos inexistentes</t>
  </si>
  <si>
    <t>Renta presuntiva período gravable</t>
  </si>
  <si>
    <t>Pérdidas fiscales y/o excesos de renta presuntiva</t>
  </si>
  <si>
    <t>Ajuste positivo por efecto de conversión</t>
  </si>
  <si>
    <t>Ajuste negativo por efecto de conversión</t>
  </si>
  <si>
    <t>MODELO REPORTE DE CONCILIACION FISCAL                                                                                                  ANEXO FORMULARIO 210</t>
  </si>
  <si>
    <t>Cuenta</t>
  </si>
  <si>
    <t>Saldo anterior</t>
  </si>
  <si>
    <t>Debito</t>
  </si>
  <si>
    <t>Crédito</t>
  </si>
  <si>
    <t>Saldo final</t>
  </si>
  <si>
    <t>Diligencie su cuenta contable</t>
  </si>
  <si>
    <t>Diligencie su cuenta</t>
  </si>
  <si>
    <t>A C T I V O</t>
  </si>
  <si>
    <t>ACTIVO DISPONIBLE</t>
  </si>
  <si>
    <t>CAJA</t>
  </si>
  <si>
    <t>CAJA GENERAL</t>
  </si>
  <si>
    <t>CAJA MENOR-CAMINOS</t>
  </si>
  <si>
    <t>BANCOS</t>
  </si>
  <si>
    <t>BANCOS MONEDA NACIONAL</t>
  </si>
  <si>
    <t>CUENTAS DE AHORRO</t>
  </si>
  <si>
    <t>CORPORAC.DE AHORRO Y VIVIE</t>
  </si>
  <si>
    <t>INVERSIONES</t>
  </si>
  <si>
    <t>CONSTRUCCION</t>
  </si>
  <si>
    <t>PROYECTOS CONSTRUCCION</t>
  </si>
  <si>
    <t>INVERSIONES EN ASOCIADAS</t>
  </si>
  <si>
    <t>DEUDORES</t>
  </si>
  <si>
    <t>CLIENTES</t>
  </si>
  <si>
    <t>CLIENTES NACIONALES</t>
  </si>
  <si>
    <t>ANTICIPOS Y AVANCES</t>
  </si>
  <si>
    <t>ANTIC.Y AVANCES A PROVEEDO</t>
  </si>
  <si>
    <t>ANTIC.Y AVANCES A CONTRATI</t>
  </si>
  <si>
    <t>OTROS ANTICIPOS</t>
  </si>
  <si>
    <t>PROMESAS DE COMPRA VENTA</t>
  </si>
  <si>
    <t>ANTIC.DE IMPTOS.Y CONT.SAL</t>
  </si>
  <si>
    <t>ANTIC.IMPTO.RENTA Y COMPLE</t>
  </si>
  <si>
    <t>ICA RETENIDO</t>
  </si>
  <si>
    <t>DEVOL IVA MATERAL INT SOCI</t>
  </si>
  <si>
    <t>CTAS.POR COBRAR TRABAJADOR</t>
  </si>
  <si>
    <t>OTROS PRESTAMOS A TRABAJAD</t>
  </si>
  <si>
    <t>DEUDORES VARIOS</t>
  </si>
  <si>
    <t>PAGOS PO CTA DE TERCEROS</t>
  </si>
  <si>
    <t>OTROS DEUDORES</t>
  </si>
  <si>
    <t>PROVISIONES</t>
  </si>
  <si>
    <t>PROVISIONES CLIENTES</t>
  </si>
  <si>
    <t>INVENTARIOS</t>
  </si>
  <si>
    <t>OBRAS DE CONSTRUCCION EN C</t>
  </si>
  <si>
    <t>CONSTUC.EN CURSO-PERSONAL</t>
  </si>
  <si>
    <t>CONSTRUC.EN CURSO SUMINIST</t>
  </si>
  <si>
    <t>GASTOS DE VENTAS</t>
  </si>
  <si>
    <t>RECUPERACIONES OBRA</t>
  </si>
  <si>
    <t>TRASL ENTRE CENTRO COSTOS</t>
  </si>
  <si>
    <t>TRASLADOS</t>
  </si>
  <si>
    <t>PROPIEDAD PLANTA Y EQUIPO</t>
  </si>
  <si>
    <t>CONSTRUCCIONES Y EDIFICACI</t>
  </si>
  <si>
    <t>PARQUEADEROS, GARAJES Y DE</t>
  </si>
  <si>
    <t>EQUIPO DE OFICINA</t>
  </si>
  <si>
    <t>MUEBLES Y ENSERES</t>
  </si>
  <si>
    <t>EQUIPO DE COMPUT.Y COMUNIC</t>
  </si>
  <si>
    <t>EQ.PROCESAMIENTO DE DATOS</t>
  </si>
  <si>
    <t>EQUIPO DE TELECOMUNICACION</t>
  </si>
  <si>
    <t>FLOTA Y EQUIPO DE TRANSPOR</t>
  </si>
  <si>
    <t>AUTOS,CAMIONETAS Y CAMPERO</t>
  </si>
  <si>
    <t>DEPRECIACION ACUMULADA</t>
  </si>
  <si>
    <t>DEPRECIACION EQPO.DE OFICI</t>
  </si>
  <si>
    <t>DEP.AC.EQU.COMPUTACION Y C</t>
  </si>
  <si>
    <t>DEPREC CONST EDIFICACIONES</t>
  </si>
  <si>
    <t>DEPRECIACION VEHICULOS</t>
  </si>
  <si>
    <t>INTANGIBLES</t>
  </si>
  <si>
    <t>DERECHOS</t>
  </si>
  <si>
    <t>EN FIDEICOMISOS DE ADMON.</t>
  </si>
  <si>
    <t>DIFERIDOS</t>
  </si>
  <si>
    <t>CARGOS DIFERIDOS</t>
  </si>
  <si>
    <t>LICENCIAS</t>
  </si>
  <si>
    <t>OTROS</t>
  </si>
  <si>
    <t>P A S I V O</t>
  </si>
  <si>
    <t>OBLIGACIONES FINANCIERAS</t>
  </si>
  <si>
    <t>BANCOS NACIONALES</t>
  </si>
  <si>
    <t>PAGARES</t>
  </si>
  <si>
    <t>OTRAS OBLIGACIONES</t>
  </si>
  <si>
    <t>PROVEEDORES</t>
  </si>
  <si>
    <t>PORVEEDORES NACIONALES</t>
  </si>
  <si>
    <t>PROVEEDORES NACIONALES</t>
  </si>
  <si>
    <t>CUENTAS POR PAGAR</t>
  </si>
  <si>
    <t>COSTOS Y GASTOS POR PAGAR</t>
  </si>
  <si>
    <t>HONORARIOS</t>
  </si>
  <si>
    <t>ARRENDAMIENTOS</t>
  </si>
  <si>
    <t>OTROS COSTOS Y GTOS.XPAGAR</t>
  </si>
  <si>
    <t>RETENCION EN LA FUENTE</t>
  </si>
  <si>
    <t>IMPUESTO A LAS VENTAS RETE</t>
  </si>
  <si>
    <t>I.C.A.RETENIDO</t>
  </si>
  <si>
    <t>RETENCION CREE</t>
  </si>
  <si>
    <t>RETENCION Y APORTES DE NOM</t>
  </si>
  <si>
    <t>ACREEDORES VARIOS</t>
  </si>
  <si>
    <t>IMPUESTOS GRAVAMENES Y TAS</t>
  </si>
  <si>
    <t>IMPUESTO AL PATRIMONIO POR</t>
  </si>
  <si>
    <t>IMPUESTO DE RENTA PARA LA</t>
  </si>
  <si>
    <t>OBLIGACIONES LABORALES</t>
  </si>
  <si>
    <t>SALARIOS POR PAGAR</t>
  </si>
  <si>
    <t>NOMINA POR PAGAR</t>
  </si>
  <si>
    <t>VACACIONES CONSOLIDADAS</t>
  </si>
  <si>
    <t>PASIVOS ESTIMADOS Y PROVIS</t>
  </si>
  <si>
    <t>PARA OBLIGACIONES LABORALE</t>
  </si>
  <si>
    <t>CESANTIAS</t>
  </si>
  <si>
    <t>INTERESES SOBRE CESANTIAS</t>
  </si>
  <si>
    <t>VACACIONES</t>
  </si>
  <si>
    <t>PRIMA DE SERVICIOS</t>
  </si>
  <si>
    <t>OTROS PASIVOS</t>
  </si>
  <si>
    <t>ANTICIPOS Y AVANCES RECIBI</t>
  </si>
  <si>
    <t>PARA OBRAS EN PROCESO</t>
  </si>
  <si>
    <t>INGRESOS RECIBIDOS PARA 3r</t>
  </si>
  <si>
    <t>VALORES RECIBIDOS PARA TER</t>
  </si>
  <si>
    <t>RETENCIONES A 3ros.S/CONTR</t>
  </si>
  <si>
    <t>GARANTIA CUMPLIMIENTO CONT</t>
  </si>
  <si>
    <t>P A T R I M O N I O</t>
  </si>
  <si>
    <t>CAPITAL SOCIAL</t>
  </si>
  <si>
    <t>CAPITAL SUSCRITO Y PAGADO</t>
  </si>
  <si>
    <t>CAPITAL AUTORIZADO</t>
  </si>
  <si>
    <t>CAPITAL POR SUSCRIBIR</t>
  </si>
  <si>
    <t>RESERVAS</t>
  </si>
  <si>
    <t>RESERVAS OBLIGATORIAS</t>
  </si>
  <si>
    <t>RESERVA LEGAL</t>
  </si>
  <si>
    <t>REVALORIZACION DEL PATRIMO</t>
  </si>
  <si>
    <t>AJUSTE POR INFLACION</t>
  </si>
  <si>
    <t>DE CAPITAL SOCIAL</t>
  </si>
  <si>
    <t>DE RESERVAS</t>
  </si>
  <si>
    <t>AJ X  I RESULTADO EJERC.AN</t>
  </si>
  <si>
    <t>SUPERAVIR POR REVALORIZACIÓN</t>
  </si>
  <si>
    <t>RESULTADOS DEL EJERCICIO</t>
  </si>
  <si>
    <t>UTILIDAD DEL EJERCICIO</t>
  </si>
  <si>
    <t>INGRESOS NO OPERACIONALES</t>
  </si>
  <si>
    <t>INGRESOS FINANCIEROS</t>
  </si>
  <si>
    <t>INTERESES</t>
  </si>
  <si>
    <t>INGRESOS DIVERSOS</t>
  </si>
  <si>
    <t>AJUSTES A PESOS O A MILES</t>
  </si>
  <si>
    <t>GASTOS DE ADMINISTRACION</t>
  </si>
  <si>
    <t>GASTOS DE PERSONAL</t>
  </si>
  <si>
    <t>DOTACION Y SUMIN TRABAJADO</t>
  </si>
  <si>
    <t>CAPACITACION AL PERSONAL</t>
  </si>
  <si>
    <t>HONORARIOS REV.FISCAL</t>
  </si>
  <si>
    <t>ASESORIA JURIDICA</t>
  </si>
  <si>
    <t>OTROS HONORARIOS</t>
  </si>
  <si>
    <t>IMPUESTOS</t>
  </si>
  <si>
    <t>IMPTO A LA PROPIEDA RAIZ</t>
  </si>
  <si>
    <t>DE VEHICULOS</t>
  </si>
  <si>
    <t>IVA DESCONTABLE</t>
  </si>
  <si>
    <t>IMPUESTO AL CONSUMO</t>
  </si>
  <si>
    <t>OTROS IMPUESTOS</t>
  </si>
  <si>
    <t>CONST.Y EDIFICACIONES</t>
  </si>
  <si>
    <t>SERVICIOS</t>
  </si>
  <si>
    <t>ASEO Y VIGILANCIA</t>
  </si>
  <si>
    <t>ENERGIA ELECTRICA</t>
  </si>
  <si>
    <t>AGUA</t>
  </si>
  <si>
    <t>ADMINISTRACION</t>
  </si>
  <si>
    <t>OTROS SERVICIOS</t>
  </si>
  <si>
    <t>GASTOS LEGALES</t>
  </si>
  <si>
    <t>NOTARIALES</t>
  </si>
  <si>
    <t>REGISTRO MERCANTIL</t>
  </si>
  <si>
    <t>OTROS GASTOS LEGALES</t>
  </si>
  <si>
    <t>MANTENIMIENTO Y REPARACION</t>
  </si>
  <si>
    <t>EQUIPO DE COMPUTO</t>
  </si>
  <si>
    <t>FLOTA Y EQP.DE TRANSPORTE</t>
  </si>
  <si>
    <t>ADECUACION E INSTALACIONES</t>
  </si>
  <si>
    <t>INSTALACIONES ELECTRICAS</t>
  </si>
  <si>
    <t>ARREGLOS ORNAMENTALES</t>
  </si>
  <si>
    <t>REPARACIONES LOCATIVAS</t>
  </si>
  <si>
    <t>DEPRECIACIONES</t>
  </si>
  <si>
    <t>EQPO.COMPUT.Y COMUNICACION</t>
  </si>
  <si>
    <t>DEPREC CONST Y EDIFICACION</t>
  </si>
  <si>
    <t>DEPREC FLOTA Y EQ TRANSPOR</t>
  </si>
  <si>
    <t>AMORTIZACIONES</t>
  </si>
  <si>
    <t>GASTOS DIVERSOS</t>
  </si>
  <si>
    <t>LIBROS,SUSCRIPC.PERIOD.REV</t>
  </si>
  <si>
    <t>ELEMEN.DE ASEO Y CAFETERIA</t>
  </si>
  <si>
    <t>PAPELERIA Y FOTOCOPIAS</t>
  </si>
  <si>
    <t>TAXIS Y BUSES</t>
  </si>
  <si>
    <t>CASINO Y RESTAURANTE</t>
  </si>
  <si>
    <t>PARQUEADERO</t>
  </si>
  <si>
    <t>OTROS GASTOS</t>
  </si>
  <si>
    <t>NO OPERACIONALES</t>
  </si>
  <si>
    <t>FINANCIEROS</t>
  </si>
  <si>
    <t>COMISIONES</t>
  </si>
  <si>
    <t>GASTOS EXTRAORDINARIOS</t>
  </si>
  <si>
    <t>IMPUESTOS ASUMIDOS</t>
  </si>
  <si>
    <t>No. Identificación</t>
  </si>
  <si>
    <t>Primer nombre</t>
  </si>
  <si>
    <t>Segundo nombre</t>
  </si>
  <si>
    <t>Clave de ingreso</t>
  </si>
  <si>
    <t>Clave de firma</t>
  </si>
  <si>
    <t>Patrimonio bruto</t>
  </si>
  <si>
    <t>Renta presuntiva</t>
  </si>
  <si>
    <t>Deudas</t>
  </si>
  <si>
    <t>Cedula de pensiones</t>
  </si>
  <si>
    <t>Ingresos brutos por rentas de pensiones del país y del exterior</t>
  </si>
  <si>
    <t>Total Patrimonio líquido (28 - 29)</t>
  </si>
  <si>
    <t>Ingresos no constitutivos de renta</t>
  </si>
  <si>
    <t>Cédula general</t>
  </si>
  <si>
    <t>Ingresos brutos por rentas de trabajo
(art. 103 del ET)</t>
  </si>
  <si>
    <t>Renta líquida (69 - 70)</t>
  </si>
  <si>
    <t>Rentas exentas de pensiones</t>
  </si>
  <si>
    <t>costos y gastos procedentes (trabajadores independientes)</t>
  </si>
  <si>
    <t>Renta líquida cedular de pensiones (71 - 72)</t>
  </si>
  <si>
    <t>Renta líquida (31 - 32 - 33)</t>
  </si>
  <si>
    <t>Cédula de dividendos y participaciones</t>
  </si>
  <si>
    <t>Dividendos y participaciones 2016 y anteriores y otros</t>
  </si>
  <si>
    <t>Rentas exentas y deducciones imputables a las rentas de trabajo</t>
  </si>
  <si>
    <t>Rentas exentas y deducciones imputables
(limitadas)</t>
  </si>
  <si>
    <t>Renta líquida ordinaria año 2016 y anteriores (74 - 75)</t>
  </si>
  <si>
    <t>Renta líquida de trabajo (34 - 36)</t>
  </si>
  <si>
    <t>1a. Subcédula año 2017 y siguientes numeral 3 art. 49 del E.T.</t>
  </si>
  <si>
    <t>Ingresos brutos por rentas de capital</t>
  </si>
  <si>
    <t>2a. Subcédula año 2017 y siguientes parágrafo 2 art. 49 del E.T.</t>
  </si>
  <si>
    <t>Renta líquida pasiva dividendos - ECE y/o recibidos del exterior</t>
  </si>
  <si>
    <t>costos y gastos procedentes</t>
  </si>
  <si>
    <t>Rentas exentas de la casilla 79</t>
  </si>
  <si>
    <t>Renta líquida (38 - 39 - 40)</t>
  </si>
  <si>
    <t>Ganancias ocasionales</t>
  </si>
  <si>
    <t>Ingresos por ganancias ocasionales del país
y del exterior</t>
  </si>
  <si>
    <t>Rentas líquidas pasivas de capital-ECE</t>
  </si>
  <si>
    <t>Costos por ganancias ocasionales</t>
  </si>
  <si>
    <t>Rentas exentas y deducciones imputables a las rentas de capital</t>
  </si>
  <si>
    <t>Ganancias ocasionales no gravadas y exentas</t>
  </si>
  <si>
    <t>Ganancias ocasionales gravables (81 - 82 - 83)</t>
  </si>
  <si>
    <t>Renta líquida ordinaria del ejercicio
(38 + 42 - 39 - 40 - 44)</t>
  </si>
  <si>
    <t>Liquidación privada</t>
  </si>
  <si>
    <t>Impuesto sobre las rentas liquidas gravables</t>
  </si>
  <si>
    <t>General y de pensiones (base casillas 67 + 73)</t>
  </si>
  <si>
    <t>Pérdida líquida del ejercicio (39 + 40 - 38 - 42)</t>
  </si>
  <si>
    <t>o Renta presuntiva y de pensiones
(base casillas 68 + 73)</t>
  </si>
  <si>
    <t>Compensación de pérdidas rentas de capital</t>
  </si>
  <si>
    <t>Por dividendos y participaciones año 2016
(base casilla 76)</t>
  </si>
  <si>
    <t>Renta líquida de capital (45 - 47)</t>
  </si>
  <si>
    <t>Por dividendos y participaciones año 2017 y siguientes, 1a. Subcédula (base casilla 77)</t>
  </si>
  <si>
    <t>Ingresos brutos rentas no laborales</t>
  </si>
  <si>
    <t>Por dividendos y participaciones año 2017 y siguientes, 2a. Subcédula y otros (base casilla 78 + 79 + 80)</t>
  </si>
  <si>
    <t>Total impuesto sobre las rentas líquidas gravables (sume 85 a 89)</t>
  </si>
  <si>
    <t>Descuentos</t>
  </si>
  <si>
    <t>Renta líquida (49 - 50 - 51 - 52)</t>
  </si>
  <si>
    <t>Rentas líquidas pasivas no laboral - ECE</t>
  </si>
  <si>
    <t>Total descuentos tributarios (sume 91 a 93)</t>
  </si>
  <si>
    <t>Rentas exentas y deducciones imputables a las rentas no laboral</t>
  </si>
  <si>
    <t>Impuesto neto de renta (90 - 94)</t>
  </si>
  <si>
    <t>Impuesto de ganancias ocasionales</t>
  </si>
  <si>
    <t>Renta líquida ordinaria del ejercicio
(49 - 50 - 51 - 52 - 56)</t>
  </si>
  <si>
    <t>Pérdida líquida del ejercicio
(50 + 51 + 52 - 49 - 54)</t>
  </si>
  <si>
    <t>Total impuesto a cargo (95 + 96 - 97)</t>
  </si>
  <si>
    <t>Compensación por pérdidas rentas no laborales</t>
  </si>
  <si>
    <t>Renta líquida no laboral (57-59)</t>
  </si>
  <si>
    <t>Retenciones año gravable a declarar</t>
  </si>
  <si>
    <t>Rentas exentas y deduciones imputables limitadas
(36 + 44 + 56)</t>
  </si>
  <si>
    <t>Renta líquida ordinaria cédula general</t>
  </si>
  <si>
    <t>Saldo a pagar por impuesto
(98 + 102 - 99 - 100 - 101)</t>
  </si>
  <si>
    <t>Compensación por pérdidas año gravable 2016 y anteriores</t>
  </si>
  <si>
    <t>Compensación por exceso de renta presuntiva</t>
  </si>
  <si>
    <t>Saldo a pagar
(98 + 102 + 104 - 99 - 100 - 101)</t>
  </si>
  <si>
    <t>Saldo a favor
(99 + 100 + 101 - 98 - 102 - 104)</t>
  </si>
  <si>
    <t>Renta líquida gravable cédula general (63 + 66 - 64 - 65)</t>
  </si>
  <si>
    <t>Reng</t>
  </si>
  <si>
    <t>Valor</t>
  </si>
  <si>
    <t>Ingresos brutos por rentas de trabajo</t>
  </si>
  <si>
    <t>Ingresos brutos por rentas no laborales</t>
  </si>
  <si>
    <t>Total ingresos brutos</t>
  </si>
  <si>
    <t>(-) I.N.C.R.N.G.O.</t>
  </si>
  <si>
    <t>(-) Devoluciones, rebajas, descuentos</t>
  </si>
  <si>
    <t>(-) Rentas exentas no limitadas</t>
  </si>
  <si>
    <t>(=) Base límite del 40%</t>
  </si>
  <si>
    <t>(A) Monto de las rentas exenta y deducciones limitadas - 40%</t>
  </si>
  <si>
    <t>(B) Maximo 5.040 UVT</t>
  </si>
  <si>
    <t>(menor entre A y B) Rentas exentas y deducciones limitadas</t>
  </si>
  <si>
    <t>(+) Renta exentas no limitadas</t>
  </si>
  <si>
    <t>(=) Rentas exentas y deducciones limitadas definitivas</t>
  </si>
  <si>
    <t>Rentas exentas y deducciones - Rentas de trabajo</t>
  </si>
  <si>
    <t>Rentas exentas y deducciones - Rentas de trabajo (limitadas)</t>
  </si>
  <si>
    <t xml:space="preserve">Rentas exentas por distribuir </t>
  </si>
  <si>
    <t>Rentas exentas y deducciones - Rentas de capital</t>
  </si>
  <si>
    <t>Rentas exentas y deducciones - Rentas de capital (limitadas)</t>
  </si>
  <si>
    <t>Rentas exentas y deducciones - Rentas no laborales</t>
  </si>
  <si>
    <t>Rentas exentas y deducciones - Rentas no laborales (limitadas)</t>
  </si>
  <si>
    <r>
      <t xml:space="preserve">Modelo de referencia para la captura de datos, el cual </t>
    </r>
    <r>
      <rPr>
        <b/>
        <i/>
        <u/>
        <sz val="12"/>
        <color rgb="FFFF0000"/>
        <rFont val="Arial"/>
        <family val="2"/>
      </rPr>
      <t>no incluye generación de la declaración de renta</t>
    </r>
    <r>
      <rPr>
        <b/>
        <sz val="12"/>
        <color theme="8"/>
        <rFont val="Arial"/>
        <family val="2"/>
      </rPr>
      <t xml:space="preserve"> y complementario ni su liquidación.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</si>
</sst>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 #,##0_-;_-* &quot;-&quot;_-;_-@_-"/>
    <numFmt numFmtId="43" formatCode="_-* #,##0.00_-;\-* #,##0.00_-;_-* &quot;-&quot;??_-;_-@_-"/>
    <numFmt numFmtId="164" formatCode="_(* #,##0_);_(* \(#,##0\);_(* &quot;-&quot;_);_(@_)"/>
    <numFmt numFmtId="165" formatCode="_(* #,##0.00_);_(* \(#,##0.00\);_(* &quot;-&quot;??_);_(@_)"/>
    <numFmt numFmtId="166" formatCode="_ * #,##0.00_ ;_ * \-#,##0.00_ ;_ * &quot;-&quot;??_ ;_ @_ "/>
    <numFmt numFmtId="167" formatCode="_(* #,##0_);_(* \(#,##0\);_(* &quot;-&quot;??_);_(@_)"/>
    <numFmt numFmtId="168" formatCode="0.0%"/>
    <numFmt numFmtId="169" formatCode="#,##0_ ;\-#,##0\ "/>
    <numFmt numFmtId="170" formatCode="_-* #,##0\ _€_-;\-* #,##0\ _€_-;_-* &quot;-&quot;\ _€_-;_-@_-"/>
  </numFmts>
  <fonts count="103">
    <font>
      <sz val="11"/>
      <color theme="1"/>
      <name val="Calibri"/>
      <family val="2"/>
      <scheme val="minor"/>
    </font>
    <font>
      <sz val="11"/>
      <color theme="1"/>
      <name val="Calibri"/>
      <family val="2"/>
      <scheme val="minor"/>
    </font>
    <font>
      <sz val="8"/>
      <name val="ＭＳ Ｐゴシック"/>
      <family val="3"/>
      <charset val="128"/>
    </font>
    <font>
      <b/>
      <sz val="12"/>
      <color theme="1"/>
      <name val="Arial"/>
      <family val="2"/>
    </font>
    <font>
      <sz val="12"/>
      <color theme="1"/>
      <name val="Arial"/>
      <family val="2"/>
    </font>
    <font>
      <b/>
      <sz val="12"/>
      <color rgb="FFFF0000"/>
      <name val="Arial"/>
      <family val="2"/>
    </font>
    <font>
      <b/>
      <sz val="12"/>
      <name val="Arial"/>
      <family val="2"/>
    </font>
    <font>
      <sz val="11"/>
      <color theme="1"/>
      <name val="Arial"/>
      <family val="2"/>
    </font>
    <font>
      <b/>
      <sz val="11"/>
      <color theme="1"/>
      <name val="Arial"/>
      <family val="2"/>
    </font>
    <font>
      <sz val="14"/>
      <color theme="1"/>
      <name val="Arial"/>
      <family val="2"/>
    </font>
    <font>
      <sz val="10"/>
      <name val="Arial"/>
      <family val="2"/>
    </font>
    <font>
      <sz val="11"/>
      <color rgb="FF000000"/>
      <name val="Calibri"/>
      <family val="2"/>
    </font>
    <font>
      <b/>
      <sz val="22"/>
      <color theme="1"/>
      <name val="Arial"/>
      <family val="2"/>
    </font>
    <font>
      <b/>
      <sz val="11"/>
      <color theme="1"/>
      <name val="Calibri"/>
      <family val="2"/>
      <scheme val="minor"/>
    </font>
    <font>
      <sz val="10"/>
      <name val="Arial"/>
      <family val="2"/>
    </font>
    <font>
      <sz val="6"/>
      <color theme="1"/>
      <name val="Arial"/>
      <family val="2"/>
    </font>
    <font>
      <b/>
      <sz val="11"/>
      <color rgb="FF000000"/>
      <name val="Calibri"/>
      <family val="2"/>
    </font>
    <font>
      <sz val="6"/>
      <color rgb="FF000000"/>
      <name val="Arial"/>
      <family val="2"/>
    </font>
    <font>
      <b/>
      <sz val="6"/>
      <color rgb="FF000000"/>
      <name val="Arial"/>
      <family val="2"/>
    </font>
    <font>
      <sz val="9"/>
      <color theme="1"/>
      <name val="Calibri"/>
      <family val="2"/>
      <scheme val="minor"/>
    </font>
    <font>
      <sz val="10"/>
      <color rgb="FF000000"/>
      <name val="Arial"/>
      <family val="2"/>
    </font>
    <font>
      <b/>
      <sz val="8"/>
      <color indexed="8"/>
      <name val="Arial"/>
      <family val="2"/>
    </font>
    <font>
      <b/>
      <sz val="28"/>
      <color rgb="FFFFFFFF"/>
      <name val="Arial Narrow"/>
      <family val="2"/>
    </font>
    <font>
      <sz val="11"/>
      <color rgb="FF008000"/>
      <name val="Calibri"/>
      <family val="2"/>
    </font>
    <font>
      <u/>
      <sz val="11"/>
      <color theme="10"/>
      <name val="Calibri"/>
      <family val="2"/>
    </font>
    <font>
      <sz val="10"/>
      <name val="Arial"/>
      <family val="2"/>
    </font>
    <font>
      <sz val="12"/>
      <color theme="1"/>
      <name val="Arial"/>
      <family val="2"/>
    </font>
    <font>
      <b/>
      <sz val="22"/>
      <color theme="1"/>
      <name val="Arial"/>
      <family val="2"/>
    </font>
    <font>
      <sz val="14"/>
      <color theme="1"/>
      <name val="Arial"/>
      <family val="2"/>
    </font>
    <font>
      <b/>
      <sz val="12"/>
      <color theme="1"/>
      <name val="Arial"/>
      <family val="2"/>
    </font>
    <font>
      <sz val="11"/>
      <color theme="1"/>
      <name val="Arial"/>
      <family val="2"/>
    </font>
    <font>
      <b/>
      <sz val="11"/>
      <color theme="0"/>
      <name val="Arial"/>
      <family val="2"/>
    </font>
    <font>
      <sz val="11"/>
      <color theme="1"/>
      <name val="Calibri"/>
      <family val="2"/>
      <scheme val="minor"/>
    </font>
    <font>
      <b/>
      <sz val="11"/>
      <color theme="1"/>
      <name val="Arial"/>
      <family val="2"/>
    </font>
    <font>
      <b/>
      <sz val="11"/>
      <color theme="1"/>
      <name val="Calibri"/>
      <family val="2"/>
      <scheme val="minor"/>
    </font>
    <font>
      <sz val="11"/>
      <color rgb="FFFF0000"/>
      <name val="Arial"/>
      <family val="2"/>
    </font>
    <font>
      <sz val="11"/>
      <name val="Arial"/>
      <family val="2"/>
    </font>
    <font>
      <b/>
      <sz val="12"/>
      <name val="Arial"/>
      <family val="2"/>
    </font>
    <font>
      <sz val="12"/>
      <name val="Arial"/>
      <family val="2"/>
    </font>
    <font>
      <sz val="12"/>
      <color theme="1"/>
      <name val="Arial"/>
      <family val="2"/>
    </font>
    <font>
      <b/>
      <sz val="22"/>
      <color theme="1"/>
      <name val="Arial"/>
      <family val="2"/>
    </font>
    <font>
      <sz val="11"/>
      <color theme="1"/>
      <name val="Calibri"/>
      <family val="2"/>
      <scheme val="minor"/>
    </font>
    <font>
      <sz val="11"/>
      <color theme="1"/>
      <name val="Arial"/>
      <family val="2"/>
    </font>
    <font>
      <sz val="14"/>
      <color theme="1"/>
      <name val="Arial"/>
      <family val="2"/>
    </font>
    <font>
      <b/>
      <sz val="12"/>
      <color theme="1"/>
      <name val="Arial"/>
      <family val="2"/>
    </font>
    <font>
      <b/>
      <sz val="11"/>
      <color theme="1"/>
      <name val="Calibri"/>
      <family val="2"/>
      <scheme val="minor"/>
    </font>
    <font>
      <sz val="12"/>
      <name val="Arial"/>
      <family val="2"/>
    </font>
    <font>
      <sz val="12"/>
      <color rgb="FF000000"/>
      <name val="Arial"/>
      <family val="2"/>
    </font>
    <font>
      <b/>
      <sz val="16"/>
      <color theme="1"/>
      <name val="Arial"/>
      <family val="2"/>
    </font>
    <font>
      <sz val="11"/>
      <color theme="1"/>
      <name val="Calibri"/>
      <family val="2"/>
      <scheme val="minor"/>
    </font>
    <font>
      <b/>
      <sz val="14"/>
      <color theme="1"/>
      <name val="Calibri"/>
      <family val="2"/>
      <scheme val="minor"/>
    </font>
    <font>
      <b/>
      <sz val="11"/>
      <color theme="1"/>
      <name val="Calibri"/>
      <family val="2"/>
      <scheme val="minor"/>
    </font>
    <font>
      <b/>
      <sz val="9"/>
      <color theme="1"/>
      <name val="Arial"/>
      <family val="2"/>
    </font>
    <font>
      <sz val="12"/>
      <color theme="1"/>
      <name val="Arial"/>
      <family val="2"/>
    </font>
    <font>
      <b/>
      <sz val="24"/>
      <color theme="1"/>
      <name val="Arial"/>
      <family val="2"/>
    </font>
    <font>
      <sz val="11"/>
      <color theme="1"/>
      <name val="Calibri"/>
      <family val="2"/>
      <scheme val="minor"/>
    </font>
    <font>
      <sz val="14"/>
      <color theme="1"/>
      <name val="Arial"/>
      <family val="2"/>
    </font>
    <font>
      <b/>
      <sz val="12"/>
      <color theme="1"/>
      <name val="Arial"/>
      <family val="2"/>
    </font>
    <font>
      <sz val="11"/>
      <color theme="1"/>
      <name val="Arial"/>
      <family val="2"/>
    </font>
    <font>
      <b/>
      <sz val="11"/>
      <color theme="1"/>
      <name val="Arial"/>
      <family val="2"/>
    </font>
    <font>
      <b/>
      <sz val="16"/>
      <color theme="1"/>
      <name val="Arial"/>
      <family val="2"/>
    </font>
    <font>
      <b/>
      <sz val="11"/>
      <color theme="1"/>
      <name val="Calibri"/>
      <family val="2"/>
      <scheme val="minor"/>
    </font>
    <font>
      <sz val="12"/>
      <color theme="1"/>
      <name val="Arial"/>
      <family val="2"/>
    </font>
    <font>
      <b/>
      <sz val="22"/>
      <color theme="1"/>
      <name val="Arial"/>
      <family val="2"/>
    </font>
    <font>
      <sz val="11"/>
      <color theme="1"/>
      <name val="Calibri"/>
      <family val="2"/>
      <scheme val="minor"/>
    </font>
    <font>
      <sz val="14"/>
      <color theme="1"/>
      <name val="Arial"/>
      <family val="2"/>
    </font>
    <font>
      <b/>
      <sz val="12"/>
      <color theme="1"/>
      <name val="Arial"/>
      <family val="2"/>
    </font>
    <font>
      <b/>
      <sz val="10"/>
      <color theme="1"/>
      <name val="Arial"/>
      <family val="2"/>
    </font>
    <font>
      <sz val="10"/>
      <color theme="1"/>
      <name val="Arial"/>
      <family val="2"/>
    </font>
    <font>
      <sz val="12"/>
      <color rgb="FFFF0000"/>
      <name val="Arial"/>
      <family val="2"/>
    </font>
    <font>
      <sz val="12"/>
      <color theme="1" tint="0.499984740745262"/>
      <name val="Arial"/>
      <family val="2"/>
    </font>
    <font>
      <b/>
      <sz val="11"/>
      <color theme="1"/>
      <name val="Calibri"/>
      <family val="2"/>
      <scheme val="minor"/>
    </font>
    <font>
      <sz val="18"/>
      <color theme="1"/>
      <name val="Arial"/>
      <family val="2"/>
    </font>
    <font>
      <sz val="18"/>
      <color theme="1"/>
      <name val="Calibri"/>
      <family val="2"/>
      <scheme val="minor"/>
    </font>
    <font>
      <b/>
      <sz val="12"/>
      <color theme="0"/>
      <name val="Arial"/>
      <family val="2"/>
    </font>
    <font>
      <sz val="16"/>
      <color theme="1"/>
      <name val="Arial"/>
      <family val="2"/>
    </font>
    <font>
      <sz val="11"/>
      <color theme="1"/>
      <name val="Arial"/>
      <family val="2"/>
    </font>
    <font>
      <b/>
      <sz val="16"/>
      <color theme="0"/>
      <name val="Arial"/>
      <family val="2"/>
    </font>
    <font>
      <sz val="12"/>
      <color theme="0"/>
      <name val="Arial"/>
      <family val="2"/>
    </font>
    <font>
      <sz val="12"/>
      <color rgb="FF7030A0"/>
      <name val="Arial"/>
      <family val="2"/>
    </font>
    <font>
      <sz val="12"/>
      <color rgb="FF000000"/>
      <name val="Arial"/>
      <family val="2"/>
    </font>
    <font>
      <b/>
      <sz val="12"/>
      <color rgb="FF7030A0"/>
      <name val="Arial"/>
      <family val="2"/>
    </font>
    <font>
      <b/>
      <sz val="11"/>
      <color theme="1"/>
      <name val="Arial"/>
      <family val="2"/>
    </font>
    <font>
      <b/>
      <sz val="14"/>
      <color theme="1"/>
      <name val="Arial"/>
      <family val="2"/>
    </font>
    <font>
      <b/>
      <sz val="14"/>
      <color theme="1"/>
      <name val="Calibri"/>
      <family val="2"/>
      <scheme val="minor"/>
    </font>
    <font>
      <b/>
      <sz val="12"/>
      <name val="Arial"/>
      <family val="2"/>
    </font>
    <font>
      <b/>
      <sz val="12"/>
      <color rgb="FFFF0000"/>
      <name val="Arial"/>
      <family val="2"/>
    </font>
    <font>
      <sz val="12"/>
      <name val="Arial"/>
      <family val="2"/>
    </font>
    <font>
      <sz val="16"/>
      <color theme="1"/>
      <name val="Calibri"/>
      <family val="2"/>
      <scheme val="minor"/>
    </font>
    <font>
      <b/>
      <sz val="12"/>
      <color theme="8"/>
      <name val="Arial"/>
      <family val="2"/>
    </font>
    <font>
      <b/>
      <sz val="11"/>
      <color theme="8"/>
      <name val="Calibri"/>
      <family val="2"/>
      <scheme val="minor"/>
    </font>
    <font>
      <sz val="11"/>
      <color theme="0"/>
      <name val="Calibri"/>
      <family val="2"/>
      <scheme val="minor"/>
    </font>
    <font>
      <sz val="11"/>
      <color theme="1"/>
      <name val="Calibri"/>
      <family val="2"/>
    </font>
    <font>
      <sz val="18"/>
      <color rgb="FF000000"/>
      <name val="Calibri"/>
      <family val="2"/>
    </font>
    <font>
      <sz val="10"/>
      <color rgb="FF000000"/>
      <name val="Calibri"/>
      <family val="2"/>
    </font>
    <font>
      <b/>
      <sz val="12"/>
      <color rgb="FFFFFFFF"/>
      <name val="Calibri"/>
      <family val="2"/>
    </font>
    <font>
      <sz val="12"/>
      <color rgb="FF000000"/>
      <name val="Calibri"/>
      <family val="2"/>
    </font>
    <font>
      <b/>
      <sz val="12"/>
      <color rgb="FF000000"/>
      <name val="Calibri"/>
      <family val="2"/>
    </font>
    <font>
      <b/>
      <sz val="10"/>
      <color rgb="FF000000"/>
      <name val="Calibri"/>
      <family val="2"/>
    </font>
    <font>
      <sz val="9"/>
      <color rgb="FF000000"/>
      <name val="Calibri"/>
      <family val="2"/>
    </font>
    <font>
      <b/>
      <sz val="9"/>
      <color rgb="FF000000"/>
      <name val="Calibri"/>
      <family val="2"/>
    </font>
    <font>
      <b/>
      <sz val="18"/>
      <color rgb="FF000000"/>
      <name val="Calibri"/>
      <family val="2"/>
    </font>
    <font>
      <b/>
      <i/>
      <u/>
      <sz val="12"/>
      <color rgb="FFFF0000"/>
      <name val="Arial"/>
      <family val="2"/>
    </font>
  </fonts>
  <fills count="34">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7" tint="0.79998168889431442"/>
        <bgColor indexed="64"/>
      </patternFill>
    </fill>
    <fill>
      <patternFill patternType="solid">
        <fgColor rgb="FFE5F3EB"/>
        <bgColor indexed="64"/>
      </patternFill>
    </fill>
    <fill>
      <patternFill patternType="solid">
        <fgColor rgb="FF00B050"/>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4"/>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008B28"/>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theme="4" tint="-0.499984740745262"/>
        <bgColor indexed="64"/>
      </patternFill>
    </fill>
    <fill>
      <patternFill patternType="solid">
        <fgColor rgb="FF002060"/>
        <bgColor rgb="FF000000"/>
      </patternFill>
    </fill>
    <fill>
      <patternFill patternType="solid">
        <fgColor rgb="FFB8CCE4"/>
        <bgColor rgb="FF000000"/>
      </patternFill>
    </fill>
    <fill>
      <patternFill patternType="solid">
        <fgColor rgb="FFC4BD97"/>
        <bgColor rgb="FF000000"/>
      </patternFill>
    </fill>
    <fill>
      <patternFill patternType="solid">
        <fgColor rgb="FFEBF1DE"/>
        <bgColor rgb="FF000000"/>
      </patternFill>
    </fill>
    <fill>
      <patternFill patternType="solid">
        <fgColor rgb="FFF2F2F2"/>
        <bgColor rgb="FF000000"/>
      </patternFill>
    </fill>
    <fill>
      <patternFill patternType="solid">
        <fgColor rgb="FFDDD9C4"/>
        <bgColor rgb="FF000000"/>
      </patternFill>
    </fill>
    <fill>
      <patternFill patternType="solid">
        <fgColor rgb="FFD9D9D9"/>
        <bgColor rgb="FF000000"/>
      </patternFill>
    </fill>
    <fill>
      <patternFill patternType="solid">
        <fgColor rgb="FFD8E4BC"/>
        <bgColor rgb="FF000000"/>
      </patternFill>
    </fill>
  </fills>
  <borders count="103">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right/>
      <top/>
      <bottom style="thin">
        <color indexed="64"/>
      </bottom>
      <diagonal/>
    </border>
    <border>
      <left style="thin">
        <color indexed="64"/>
      </left>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ck">
        <color rgb="FF008B28"/>
      </right>
      <top/>
      <bottom style="thick">
        <color rgb="FF008B28"/>
      </bottom>
      <diagonal/>
    </border>
    <border>
      <left/>
      <right/>
      <top/>
      <bottom style="thick">
        <color rgb="FF008B28"/>
      </bottom>
      <diagonal/>
    </border>
    <border>
      <left style="thick">
        <color rgb="FF008B28"/>
      </left>
      <right/>
      <top/>
      <bottom style="thick">
        <color rgb="FF008B28"/>
      </bottom>
      <diagonal/>
    </border>
    <border>
      <left/>
      <right style="thick">
        <color rgb="FF008B28"/>
      </right>
      <top style="thin">
        <color rgb="FF008B28"/>
      </top>
      <bottom style="thin">
        <color rgb="FF008B28"/>
      </bottom>
      <diagonal/>
    </border>
    <border>
      <left/>
      <right/>
      <top style="thin">
        <color rgb="FF008B28"/>
      </top>
      <bottom style="thin">
        <color rgb="FF008B28"/>
      </bottom>
      <diagonal/>
    </border>
    <border>
      <left style="thick">
        <color rgb="FF008B28"/>
      </left>
      <right/>
      <top style="thin">
        <color rgb="FF008B28"/>
      </top>
      <bottom style="thin">
        <color rgb="FF008B28"/>
      </bottom>
      <diagonal/>
    </border>
    <border>
      <left/>
      <right style="thick">
        <color rgb="FF008B28"/>
      </right>
      <top style="thick">
        <color rgb="FF008B28"/>
      </top>
      <bottom/>
      <diagonal/>
    </border>
    <border>
      <left/>
      <right/>
      <top style="thick">
        <color rgb="FF008B28"/>
      </top>
      <bottom/>
      <diagonal/>
    </border>
    <border>
      <left style="thick">
        <color rgb="FF008B28"/>
      </left>
      <right/>
      <top style="thick">
        <color rgb="FF008B28"/>
      </top>
      <bottom/>
      <diagonal/>
    </border>
    <border>
      <left style="thin">
        <color rgb="FF008B28"/>
      </left>
      <right style="thin">
        <color rgb="FF008B28"/>
      </right>
      <top style="thin">
        <color rgb="FF008B28"/>
      </top>
      <bottom style="thin">
        <color rgb="FF008B28"/>
      </bottom>
      <diagonal/>
    </border>
    <border>
      <left style="thin">
        <color rgb="FF008B28"/>
      </left>
      <right style="thin">
        <color rgb="FF008B28"/>
      </right>
      <top/>
      <bottom style="thin">
        <color rgb="FF008B28"/>
      </bottom>
      <diagonal/>
    </border>
    <border>
      <left/>
      <right style="thick">
        <color rgb="FF008B28"/>
      </right>
      <top/>
      <bottom/>
      <diagonal/>
    </border>
    <border>
      <left style="thin">
        <color rgb="FF008B28"/>
      </left>
      <right/>
      <top/>
      <bottom/>
      <diagonal/>
    </border>
    <border>
      <left/>
      <right style="thin">
        <color rgb="FF008B28"/>
      </right>
      <top/>
      <bottom/>
      <diagonal/>
    </border>
    <border>
      <left style="thick">
        <color rgb="FF008B28"/>
      </left>
      <right/>
      <top/>
      <bottom/>
      <diagonal/>
    </border>
    <border>
      <left/>
      <right/>
      <top style="thin">
        <color rgb="FF008B28"/>
      </top>
      <bottom/>
      <diagonal/>
    </border>
    <border>
      <left style="thin">
        <color rgb="FF008B28"/>
      </left>
      <right/>
      <top style="thin">
        <color rgb="FF008B28"/>
      </top>
      <bottom/>
      <diagonal/>
    </border>
    <border>
      <left/>
      <right style="thin">
        <color rgb="FF008B28"/>
      </right>
      <top style="thin">
        <color rgb="FF008B28"/>
      </top>
      <bottom/>
      <diagonal/>
    </border>
    <border>
      <left style="thin">
        <color rgb="FF008B28"/>
      </left>
      <right style="thick">
        <color rgb="FF008B28"/>
      </right>
      <top/>
      <bottom style="thin">
        <color rgb="FF008B28"/>
      </bottom>
      <diagonal/>
    </border>
    <border>
      <left style="thin">
        <color rgb="FF008B28"/>
      </left>
      <right/>
      <top style="thick">
        <color rgb="FF008B28"/>
      </top>
      <bottom/>
      <diagonal/>
    </border>
    <border>
      <left/>
      <right style="thin">
        <color rgb="FF008B28"/>
      </right>
      <top style="thick">
        <color rgb="FF008B28"/>
      </top>
      <bottom/>
      <diagonal/>
    </border>
    <border>
      <left style="thin">
        <color rgb="FF008B28"/>
      </left>
      <right/>
      <top/>
      <bottom style="thick">
        <color rgb="FF008B28"/>
      </bottom>
      <diagonal/>
    </border>
    <border>
      <left/>
      <right style="thin">
        <color rgb="FF008B28"/>
      </right>
      <top/>
      <bottom style="thick">
        <color rgb="FF008B28"/>
      </bottom>
      <diagonal/>
    </border>
    <border>
      <left style="thin">
        <color rgb="FF008B28"/>
      </left>
      <right style="thin">
        <color rgb="FF008B28"/>
      </right>
      <top style="thick">
        <color rgb="FF008B28"/>
      </top>
      <bottom style="thin">
        <color rgb="FF008B28"/>
      </bottom>
      <diagonal/>
    </border>
    <border>
      <left style="thin">
        <color rgb="FF008B28"/>
      </left>
      <right style="thin">
        <color rgb="FF008B28"/>
      </right>
      <top style="thick">
        <color rgb="FF008B28"/>
      </top>
      <bottom/>
      <diagonal/>
    </border>
    <border>
      <left style="thick">
        <color rgb="FF008B28"/>
      </left>
      <right style="thin">
        <color rgb="FF008B28"/>
      </right>
      <top style="thick">
        <color rgb="FF008B28"/>
      </top>
      <bottom/>
      <diagonal/>
    </border>
    <border>
      <left style="thick">
        <color rgb="FF008B28"/>
      </left>
      <right style="thick">
        <color rgb="FF008B28"/>
      </right>
      <top style="thin">
        <color rgb="FF008B28"/>
      </top>
      <bottom style="thick">
        <color rgb="FF008B28"/>
      </bottom>
      <diagonal/>
    </border>
    <border>
      <left style="thick">
        <color rgb="FF008B28"/>
      </left>
      <right style="thick">
        <color rgb="FF008B28"/>
      </right>
      <top style="thin">
        <color rgb="FF008B28"/>
      </top>
      <bottom style="thin">
        <color rgb="FF008B28"/>
      </bottom>
      <diagonal/>
    </border>
    <border>
      <left style="thick">
        <color rgb="FF008B28"/>
      </left>
      <right style="thick">
        <color rgb="FF008B28"/>
      </right>
      <top style="thick">
        <color rgb="FF008B28"/>
      </top>
      <bottom style="thin">
        <color rgb="FF008B28"/>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auto="1"/>
      </right>
      <top style="medium">
        <color indexed="64"/>
      </top>
      <bottom style="thin">
        <color auto="1"/>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style="thin">
        <color auto="1"/>
      </left>
      <right style="medium">
        <color auto="1"/>
      </right>
      <top style="medium">
        <color auto="1"/>
      </top>
      <bottom/>
      <diagonal/>
    </border>
    <border>
      <left style="thin">
        <color indexed="64"/>
      </left>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ck">
        <color rgb="FF008B28"/>
      </left>
      <right/>
      <top style="thin">
        <color rgb="FF008B28"/>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rgb="FF008B28"/>
      </left>
      <right/>
      <top style="thin">
        <color rgb="FF008B28"/>
      </top>
      <bottom style="thick">
        <color rgb="FF008B28"/>
      </bottom>
      <diagonal/>
    </border>
    <border>
      <left/>
      <right style="thick">
        <color rgb="FF008B28"/>
      </right>
      <top style="thin">
        <color rgb="FF008B28"/>
      </top>
      <bottom style="thick">
        <color rgb="FF008B28"/>
      </bottom>
      <diagonal/>
    </border>
    <border>
      <left style="thick">
        <color rgb="FF008B28"/>
      </left>
      <right/>
      <top style="thin">
        <color rgb="FF008B28"/>
      </top>
      <bottom style="thick">
        <color rgb="FF008B28"/>
      </bottom>
      <diagonal/>
    </border>
    <border>
      <left/>
      <right/>
      <top style="thin">
        <color rgb="FF008B28"/>
      </top>
      <bottom style="thick">
        <color rgb="FF008B28"/>
      </bottom>
      <diagonal/>
    </border>
    <border>
      <left style="double">
        <color rgb="FF008B28"/>
      </left>
      <right style="double">
        <color rgb="FF008B28"/>
      </right>
      <top style="double">
        <color rgb="FF008B28"/>
      </top>
      <bottom style="double">
        <color rgb="FF008B28"/>
      </bottom>
      <diagonal/>
    </border>
    <border>
      <left style="double">
        <color rgb="FF008B28"/>
      </left>
      <right/>
      <top style="thin">
        <color rgb="FF008B28"/>
      </top>
      <bottom style="thin">
        <color rgb="FF008B28"/>
      </bottom>
      <diagonal/>
    </border>
    <border>
      <left style="medium">
        <color auto="1"/>
      </left>
      <right style="thin">
        <color auto="1"/>
      </right>
      <top style="thin">
        <color auto="1"/>
      </top>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s>
  <cellStyleXfs count="16">
    <xf numFmtId="0" fontId="0" fillId="0" borderId="0"/>
    <xf numFmtId="43" fontId="1" fillId="0" borderId="0" applyFont="0" applyFill="0" applyBorder="0" applyAlignment="0" applyProtection="0"/>
    <xf numFmtId="0" fontId="2" fillId="0" borderId="0" applyNumberFormat="0" applyFill="0" applyBorder="0">
      <alignment vertical="center"/>
    </xf>
    <xf numFmtId="0" fontId="10" fillId="0" borderId="0"/>
    <xf numFmtId="166"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1" fillId="0" borderId="0"/>
    <xf numFmtId="165" fontId="11" fillId="0" borderId="0" applyFont="0" applyFill="0" applyBorder="0" applyAlignment="0" applyProtection="0"/>
    <xf numFmtId="164" fontId="11" fillId="0" borderId="0" applyFont="0" applyFill="0" applyBorder="0" applyAlignment="0" applyProtection="0"/>
    <xf numFmtId="0" fontId="11" fillId="0" borderId="0"/>
    <xf numFmtId="41" fontId="1" fillId="0" borderId="0" applyFont="0" applyFill="0" applyBorder="0" applyAlignment="0" applyProtection="0"/>
    <xf numFmtId="0" fontId="14" fillId="0" borderId="0"/>
    <xf numFmtId="9" fontId="1" fillId="0" borderId="0" applyFont="0" applyFill="0" applyBorder="0" applyAlignment="0" applyProtection="0"/>
    <xf numFmtId="0" fontId="24" fillId="0" borderId="0" applyNumberFormat="0" applyFill="0" applyBorder="0" applyAlignment="0" applyProtection="0"/>
    <xf numFmtId="0" fontId="25" fillId="0" borderId="0"/>
  </cellStyleXfs>
  <cellXfs count="1603">
    <xf numFmtId="0" fontId="0" fillId="0" borderId="0" xfId="0"/>
    <xf numFmtId="0" fontId="4" fillId="0" borderId="0" xfId="0" applyFont="1"/>
    <xf numFmtId="3" fontId="3" fillId="2" borderId="4" xfId="1" applyNumberFormat="1" applyFont="1" applyFill="1" applyBorder="1" applyAlignment="1" applyProtection="1">
      <alignment horizontal="center" vertical="center"/>
    </xf>
    <xf numFmtId="0" fontId="7" fillId="6" borderId="0" xfId="0" applyFont="1" applyFill="1"/>
    <xf numFmtId="0" fontId="4" fillId="6" borderId="15" xfId="0" applyFont="1" applyFill="1" applyBorder="1" applyAlignment="1">
      <alignment wrapText="1"/>
    </xf>
    <xf numFmtId="0" fontId="4" fillId="6" borderId="17" xfId="0" applyFont="1" applyFill="1" applyBorder="1" applyAlignment="1">
      <alignment wrapText="1"/>
    </xf>
    <xf numFmtId="0" fontId="9" fillId="6" borderId="17" xfId="0" applyFont="1" applyFill="1" applyBorder="1" applyAlignment="1">
      <alignment wrapText="1"/>
    </xf>
    <xf numFmtId="0" fontId="4" fillId="6" borderId="19" xfId="0" applyFont="1" applyFill="1" applyBorder="1" applyAlignment="1">
      <alignment wrapText="1"/>
    </xf>
    <xf numFmtId="0" fontId="3" fillId="4" borderId="4" xfId="0" applyFont="1" applyFill="1" applyBorder="1" applyAlignment="1">
      <alignment horizontal="center" vertical="center" wrapText="1"/>
    </xf>
    <xf numFmtId="0" fontId="4" fillId="0" borderId="4" xfId="0" applyFont="1" applyBorder="1"/>
    <xf numFmtId="0" fontId="3" fillId="0" borderId="4" xfId="0" applyFont="1" applyBorder="1" applyAlignment="1">
      <alignment horizontal="center"/>
    </xf>
    <xf numFmtId="0" fontId="0" fillId="0" borderId="0" xfId="0" applyAlignment="1">
      <alignment wrapText="1"/>
    </xf>
    <xf numFmtId="0" fontId="6" fillId="2" borderId="4" xfId="0" applyFont="1" applyFill="1" applyBorder="1" applyAlignment="1">
      <alignment horizontal="left" vertical="center" wrapText="1"/>
    </xf>
    <xf numFmtId="41" fontId="3" fillId="0" borderId="4" xfId="0" applyNumberFormat="1" applyFont="1" applyBorder="1" applyAlignment="1">
      <alignment horizontal="center"/>
    </xf>
    <xf numFmtId="9" fontId="3" fillId="0" borderId="4" xfId="0" applyNumberFormat="1" applyFont="1" applyBorder="1" applyAlignment="1">
      <alignment horizontal="center"/>
    </xf>
    <xf numFmtId="0" fontId="5" fillId="0" borderId="0" xfId="0" applyFont="1"/>
    <xf numFmtId="0" fontId="5" fillId="0" borderId="4" xfId="0" applyFont="1" applyBorder="1"/>
    <xf numFmtId="0" fontId="13" fillId="0" borderId="0" xfId="0" applyFont="1"/>
    <xf numFmtId="0" fontId="0" fillId="6" borderId="0" xfId="0" applyFill="1"/>
    <xf numFmtId="0" fontId="0" fillId="0" borderId="20" xfId="0" applyBorder="1"/>
    <xf numFmtId="0" fontId="4" fillId="6" borderId="20" xfId="0" applyFont="1" applyFill="1" applyBorder="1" applyAlignment="1">
      <alignment horizontal="left"/>
    </xf>
    <xf numFmtId="0" fontId="4" fillId="6" borderId="0" xfId="0" applyFont="1" applyFill="1" applyBorder="1" applyAlignment="1">
      <alignment horizontal="left"/>
    </xf>
    <xf numFmtId="0" fontId="9" fillId="6" borderId="0" xfId="0" applyFont="1" applyFill="1" applyBorder="1"/>
    <xf numFmtId="0" fontId="3" fillId="6" borderId="21" xfId="0" applyFont="1" applyFill="1" applyBorder="1" applyAlignment="1">
      <alignment horizontal="left"/>
    </xf>
    <xf numFmtId="0" fontId="11" fillId="0" borderId="0" xfId="7" applyFill="1"/>
    <xf numFmtId="0" fontId="11" fillId="0" borderId="0" xfId="7"/>
    <xf numFmtId="0" fontId="11" fillId="0" borderId="0" xfId="7" applyAlignment="1">
      <alignment horizontal="center" vertical="center"/>
    </xf>
    <xf numFmtId="0" fontId="11" fillId="0" borderId="0" xfId="7" applyAlignment="1">
      <alignment horizontal="center"/>
    </xf>
    <xf numFmtId="0" fontId="11" fillId="6" borderId="0" xfId="7" applyFill="1"/>
    <xf numFmtId="0" fontId="11" fillId="6" borderId="0" xfId="7" applyFill="1" applyAlignment="1">
      <alignment horizontal="center" vertical="center"/>
    </xf>
    <xf numFmtId="0" fontId="17" fillId="0" borderId="0" xfId="7" applyFont="1" applyFill="1" applyBorder="1" applyAlignment="1">
      <alignment horizontal="center" vertical="center"/>
    </xf>
    <xf numFmtId="0" fontId="17" fillId="6" borderId="0" xfId="7" applyFont="1" applyFill="1"/>
    <xf numFmtId="0" fontId="18" fillId="0" borderId="40" xfId="7" applyFont="1" applyFill="1" applyBorder="1" applyAlignment="1">
      <alignment horizontal="center" vertical="center" textRotation="90"/>
    </xf>
    <xf numFmtId="0" fontId="17" fillId="0" borderId="42" xfId="7" applyFont="1" applyFill="1" applyBorder="1" applyAlignment="1"/>
    <xf numFmtId="0" fontId="17" fillId="0" borderId="0" xfId="7" applyFont="1" applyFill="1"/>
    <xf numFmtId="0" fontId="18" fillId="0" borderId="47" xfId="7" applyFont="1" applyFill="1" applyBorder="1" applyAlignment="1">
      <alignment horizontal="center" vertical="center" textRotation="90"/>
    </xf>
    <xf numFmtId="0" fontId="11" fillId="0" borderId="36" xfId="7" applyFill="1" applyBorder="1"/>
    <xf numFmtId="0" fontId="21" fillId="0" borderId="50" xfId="7" applyFont="1" applyFill="1" applyBorder="1" applyAlignment="1">
      <alignment horizontal="center"/>
    </xf>
    <xf numFmtId="0" fontId="11" fillId="0" borderId="0" xfId="7" applyFill="1" applyBorder="1"/>
    <xf numFmtId="0" fontId="11" fillId="6" borderId="0" xfId="7" applyFill="1" applyAlignment="1">
      <alignment horizontal="center"/>
    </xf>
    <xf numFmtId="0" fontId="24" fillId="6" borderId="0" xfId="14" applyFill="1"/>
    <xf numFmtId="0" fontId="0" fillId="6" borderId="62" xfId="0" applyFill="1" applyBorder="1" applyAlignment="1">
      <alignment horizontal="center"/>
    </xf>
    <xf numFmtId="0" fontId="0" fillId="6" borderId="2" xfId="0" applyFill="1" applyBorder="1"/>
    <xf numFmtId="0" fontId="0" fillId="6" borderId="66" xfId="0" applyFill="1" applyBorder="1"/>
    <xf numFmtId="0" fontId="13" fillId="21" borderId="56" xfId="0" applyFont="1" applyFill="1" applyBorder="1" applyAlignment="1">
      <alignment horizontal="center" vertical="center" wrapText="1"/>
    </xf>
    <xf numFmtId="0" fontId="13" fillId="21" borderId="57" xfId="0" applyFont="1" applyFill="1" applyBorder="1" applyAlignment="1">
      <alignment horizontal="center" vertical="center" wrapText="1"/>
    </xf>
    <xf numFmtId="0" fontId="13" fillId="21" borderId="58" xfId="0" applyFont="1" applyFill="1" applyBorder="1" applyAlignment="1">
      <alignment horizontal="center" vertical="center" wrapText="1"/>
    </xf>
    <xf numFmtId="0" fontId="13" fillId="21" borderId="59" xfId="0" applyFont="1" applyFill="1" applyBorder="1" applyAlignment="1">
      <alignment horizontal="center" vertical="center" wrapText="1"/>
    </xf>
    <xf numFmtId="0" fontId="13" fillId="21" borderId="60" xfId="0" applyFont="1" applyFill="1" applyBorder="1" applyAlignment="1">
      <alignment horizontal="center" vertical="center" wrapText="1"/>
    </xf>
    <xf numFmtId="0" fontId="0" fillId="6" borderId="0" xfId="0" applyFill="1" applyAlignment="1">
      <alignment wrapText="1"/>
    </xf>
    <xf numFmtId="0" fontId="0" fillId="6" borderId="16" xfId="0" applyFill="1" applyBorder="1" applyAlignment="1">
      <alignment wrapText="1"/>
    </xf>
    <xf numFmtId="0" fontId="13" fillId="21" borderId="61" xfId="0" applyFont="1" applyFill="1" applyBorder="1" applyAlignment="1">
      <alignment horizontal="center" vertical="center" wrapText="1"/>
    </xf>
    <xf numFmtId="0" fontId="13" fillId="21" borderId="4" xfId="0" applyFont="1" applyFill="1" applyBorder="1" applyAlignment="1">
      <alignment horizontal="center" vertical="center" wrapText="1"/>
    </xf>
    <xf numFmtId="0" fontId="13" fillId="21" borderId="62" xfId="0" applyFont="1" applyFill="1" applyBorder="1" applyAlignment="1">
      <alignment horizontal="center" vertical="center" wrapText="1"/>
    </xf>
    <xf numFmtId="0" fontId="13" fillId="21" borderId="6" xfId="0" applyFont="1" applyFill="1" applyBorder="1" applyAlignment="1">
      <alignment horizontal="center" vertical="center" wrapText="1"/>
    </xf>
    <xf numFmtId="0" fontId="13" fillId="21" borderId="3" xfId="0" applyFont="1" applyFill="1" applyBorder="1" applyAlignment="1">
      <alignment horizontal="center" vertical="center" wrapText="1"/>
    </xf>
    <xf numFmtId="0" fontId="0" fillId="6" borderId="0" xfId="0" applyFill="1" applyBorder="1"/>
    <xf numFmtId="0" fontId="0" fillId="0" borderId="0" xfId="0" applyFill="1" applyBorder="1"/>
    <xf numFmtId="0" fontId="0" fillId="0" borderId="18" xfId="0" applyBorder="1"/>
    <xf numFmtId="0" fontId="0" fillId="0" borderId="16" xfId="0" applyBorder="1"/>
    <xf numFmtId="0" fontId="0" fillId="0" borderId="14" xfId="0" applyBorder="1"/>
    <xf numFmtId="0" fontId="0" fillId="6" borderId="76" xfId="0" applyFill="1" applyBorder="1"/>
    <xf numFmtId="0" fontId="18" fillId="11" borderId="42" xfId="7" applyFont="1" applyFill="1" applyBorder="1" applyAlignment="1">
      <alignment horizontal="left" vertical="center"/>
    </xf>
    <xf numFmtId="0" fontId="18" fillId="11" borderId="43" xfId="7" applyFont="1" applyFill="1" applyBorder="1" applyAlignment="1">
      <alignment horizontal="left" vertical="top"/>
    </xf>
    <xf numFmtId="0" fontId="18" fillId="11" borderId="42" xfId="7" applyFont="1" applyFill="1" applyBorder="1" applyAlignment="1">
      <alignment horizontal="left" vertical="top"/>
    </xf>
    <xf numFmtId="0" fontId="15" fillId="0" borderId="41" xfId="0" applyFont="1" applyBorder="1" applyAlignment="1">
      <alignment vertical="center" wrapText="1"/>
    </xf>
    <xf numFmtId="0" fontId="15" fillId="0" borderId="0" xfId="0" applyFont="1" applyBorder="1" applyAlignment="1">
      <alignment vertical="center" wrapText="1"/>
    </xf>
    <xf numFmtId="0" fontId="15" fillId="0" borderId="38" xfId="0" applyFont="1" applyBorder="1" applyAlignment="1">
      <alignment vertical="center" wrapText="1"/>
    </xf>
    <xf numFmtId="0" fontId="17" fillId="0" borderId="0" xfId="7" applyFont="1" applyFill="1" applyBorder="1" applyAlignment="1">
      <alignment horizontal="left" vertical="center"/>
    </xf>
    <xf numFmtId="0" fontId="17" fillId="0" borderId="83" xfId="7" applyFont="1" applyBorder="1" applyAlignment="1">
      <alignment horizontal="left" vertical="center"/>
    </xf>
    <xf numFmtId="0" fontId="17" fillId="0" borderId="42" xfId="7" applyFont="1" applyBorder="1" applyAlignment="1">
      <alignment horizontal="left" vertical="center"/>
    </xf>
    <xf numFmtId="0" fontId="17" fillId="0" borderId="44" xfId="7" applyFont="1" applyBorder="1" applyAlignment="1">
      <alignment horizontal="left" vertical="center"/>
    </xf>
    <xf numFmtId="0" fontId="17" fillId="0" borderId="92" xfId="7" applyFont="1" applyBorder="1" applyAlignment="1">
      <alignment horizontal="left" vertical="center"/>
    </xf>
    <xf numFmtId="0" fontId="1" fillId="0" borderId="42" xfId="0" applyFont="1" applyBorder="1" applyAlignment="1">
      <alignment horizontal="left" vertical="center"/>
    </xf>
    <xf numFmtId="0" fontId="1" fillId="0" borderId="93" xfId="0" applyFont="1" applyBorder="1" applyAlignment="1">
      <alignment horizontal="left" vertical="center"/>
    </xf>
    <xf numFmtId="0" fontId="17" fillId="11" borderId="35" xfId="7" applyFont="1" applyFill="1" applyBorder="1" applyAlignment="1">
      <alignment horizontal="left" vertical="center"/>
    </xf>
    <xf numFmtId="0" fontId="17" fillId="11" borderId="34" xfId="7" applyFont="1" applyFill="1" applyBorder="1" applyAlignment="1">
      <alignment horizontal="left" vertical="center"/>
    </xf>
    <xf numFmtId="0" fontId="17" fillId="0" borderId="46" xfId="7" applyFont="1" applyBorder="1" applyAlignment="1">
      <alignment horizontal="left" vertical="center"/>
    </xf>
    <xf numFmtId="0" fontId="17" fillId="0" borderId="34" xfId="7" applyFont="1" applyFill="1" applyBorder="1" applyAlignment="1">
      <alignment horizontal="left" vertical="center"/>
    </xf>
    <xf numFmtId="0" fontId="11" fillId="0" borderId="0" xfId="7" applyFont="1"/>
    <xf numFmtId="0" fontId="17" fillId="0" borderId="34" xfId="7" applyFont="1" applyBorder="1" applyAlignment="1">
      <alignment horizontal="left" vertical="center"/>
    </xf>
    <xf numFmtId="0" fontId="17" fillId="0" borderId="47" xfId="7" applyFont="1" applyBorder="1" applyAlignment="1">
      <alignment horizontal="left" vertical="center"/>
    </xf>
    <xf numFmtId="0" fontId="1" fillId="0" borderId="34" xfId="0" applyFont="1" applyBorder="1" applyAlignment="1">
      <alignment horizontal="left" vertical="center"/>
    </xf>
    <xf numFmtId="0" fontId="1" fillId="0" borderId="33" xfId="0" applyFont="1" applyBorder="1" applyAlignment="1">
      <alignment horizontal="left" vertical="center"/>
    </xf>
    <xf numFmtId="0" fontId="17" fillId="11" borderId="41" xfId="7" applyFont="1" applyFill="1" applyBorder="1" applyAlignment="1">
      <alignment horizontal="left" vertical="center"/>
    </xf>
    <xf numFmtId="0" fontId="17" fillId="11" borderId="0" xfId="7" applyFont="1" applyFill="1" applyBorder="1" applyAlignment="1">
      <alignment horizontal="left" vertical="center"/>
    </xf>
    <xf numFmtId="0" fontId="17" fillId="0" borderId="39" xfId="7" applyFont="1" applyFill="1" applyBorder="1" applyAlignment="1">
      <alignment horizontal="left" vertical="center"/>
    </xf>
    <xf numFmtId="0" fontId="17" fillId="0" borderId="0" xfId="7" applyFont="1" applyBorder="1" applyAlignment="1">
      <alignment horizontal="left" vertical="center"/>
    </xf>
    <xf numFmtId="0" fontId="17" fillId="0" borderId="40" xfId="7" applyFont="1" applyBorder="1" applyAlignment="1">
      <alignment horizontal="left" vertical="center"/>
    </xf>
    <xf numFmtId="0" fontId="1" fillId="0" borderId="0" xfId="0" applyFont="1" applyBorder="1" applyAlignment="1">
      <alignment horizontal="left" vertical="center"/>
    </xf>
    <xf numFmtId="0" fontId="1" fillId="0" borderId="38" xfId="0" applyFont="1" applyBorder="1" applyAlignment="1">
      <alignment horizontal="left" vertical="center"/>
    </xf>
    <xf numFmtId="0" fontId="17" fillId="11" borderId="83" xfId="7" applyFont="1" applyFill="1" applyBorder="1" applyAlignment="1">
      <alignment horizontal="left" vertical="center"/>
    </xf>
    <xf numFmtId="0" fontId="17" fillId="11" borderId="42" xfId="7" applyFont="1" applyFill="1" applyBorder="1" applyAlignment="1">
      <alignment horizontal="left" vertical="center"/>
    </xf>
    <xf numFmtId="0" fontId="17" fillId="11" borderId="29" xfId="7" applyFont="1" applyFill="1" applyBorder="1" applyAlignment="1">
      <alignment horizontal="left" vertical="center"/>
    </xf>
    <xf numFmtId="0" fontId="17" fillId="11" borderId="28" xfId="7" applyFont="1" applyFill="1" applyBorder="1" applyAlignment="1">
      <alignment horizontal="left" vertical="center"/>
    </xf>
    <xf numFmtId="0" fontId="17" fillId="11" borderId="49" xfId="7" applyFont="1" applyFill="1" applyBorder="1" applyAlignment="1">
      <alignment horizontal="left" vertical="center"/>
    </xf>
    <xf numFmtId="0" fontId="17" fillId="0" borderId="48" xfId="7" applyFont="1" applyFill="1" applyBorder="1" applyAlignment="1">
      <alignment horizontal="left" vertical="center"/>
    </xf>
    <xf numFmtId="0" fontId="17" fillId="0" borderId="28" xfId="7" applyFont="1" applyFill="1" applyBorder="1" applyAlignment="1">
      <alignment horizontal="left" vertical="center"/>
    </xf>
    <xf numFmtId="0" fontId="17" fillId="0" borderId="28" xfId="7" applyFont="1" applyBorder="1" applyAlignment="1">
      <alignment horizontal="left" vertical="center"/>
    </xf>
    <xf numFmtId="0" fontId="17" fillId="0" borderId="49" xfId="7" applyFont="1" applyBorder="1" applyAlignment="1">
      <alignment horizontal="left" vertical="center"/>
    </xf>
    <xf numFmtId="0" fontId="1" fillId="0" borderId="28" xfId="0" applyFont="1" applyBorder="1" applyAlignment="1">
      <alignment horizontal="left" vertical="center"/>
    </xf>
    <xf numFmtId="0" fontId="1" fillId="0" borderId="27" xfId="0" applyFont="1" applyBorder="1" applyAlignment="1">
      <alignment horizontal="left" vertical="center"/>
    </xf>
    <xf numFmtId="0" fontId="26" fillId="6" borderId="14" xfId="0" applyFont="1" applyFill="1" applyBorder="1" applyAlignment="1">
      <alignment horizontal="left"/>
    </xf>
    <xf numFmtId="0" fontId="26" fillId="6" borderId="20" xfId="0" applyFont="1" applyFill="1" applyBorder="1" applyAlignment="1">
      <alignment horizontal="left"/>
    </xf>
    <xf numFmtId="0" fontId="26" fillId="6" borderId="15" xfId="0" applyFont="1" applyFill="1" applyBorder="1" applyAlignment="1">
      <alignment wrapText="1"/>
    </xf>
    <xf numFmtId="0" fontId="26" fillId="6" borderId="0" xfId="0" applyFont="1" applyFill="1"/>
    <xf numFmtId="0" fontId="26" fillId="6" borderId="16" xfId="0" applyFont="1" applyFill="1" applyBorder="1" applyAlignment="1">
      <alignment horizontal="left"/>
    </xf>
    <xf numFmtId="0" fontId="26" fillId="6" borderId="0" xfId="0" applyFont="1" applyFill="1" applyBorder="1" applyAlignment="1">
      <alignment horizontal="left"/>
    </xf>
    <xf numFmtId="0" fontId="26" fillId="6" borderId="17" xfId="0" applyFont="1" applyFill="1" applyBorder="1" applyAlignment="1">
      <alignment wrapText="1"/>
    </xf>
    <xf numFmtId="0" fontId="28" fillId="6" borderId="16" xfId="0" applyFont="1" applyFill="1" applyBorder="1"/>
    <xf numFmtId="0" fontId="28" fillId="6" borderId="0" xfId="0" applyFont="1" applyFill="1" applyBorder="1"/>
    <xf numFmtId="0" fontId="28" fillId="6" borderId="17" xfId="0" applyFont="1" applyFill="1" applyBorder="1" applyAlignment="1">
      <alignment wrapText="1"/>
    </xf>
    <xf numFmtId="0" fontId="28" fillId="6" borderId="0" xfId="0" applyFont="1" applyFill="1"/>
    <xf numFmtId="0" fontId="29" fillId="6" borderId="18" xfId="0" applyFont="1" applyFill="1" applyBorder="1" applyAlignment="1">
      <alignment horizontal="left"/>
    </xf>
    <xf numFmtId="0" fontId="29" fillId="6" borderId="21" xfId="0" applyFont="1" applyFill="1" applyBorder="1" applyAlignment="1">
      <alignment horizontal="left"/>
    </xf>
    <xf numFmtId="0" fontId="26" fillId="6" borderId="19" xfId="0" applyFont="1" applyFill="1" applyBorder="1" applyAlignment="1">
      <alignment wrapText="1"/>
    </xf>
    <xf numFmtId="0" fontId="29" fillId="6" borderId="0" xfId="0" applyFont="1" applyFill="1" applyAlignment="1">
      <alignment horizontal="left"/>
    </xf>
    <xf numFmtId="0" fontId="30" fillId="6" borderId="0" xfId="0" applyFont="1" applyFill="1" applyAlignment="1">
      <alignment wrapText="1"/>
    </xf>
    <xf numFmtId="167" fontId="30" fillId="6" borderId="0" xfId="1" applyNumberFormat="1" applyFont="1" applyFill="1" applyAlignment="1">
      <alignment horizontal="center"/>
    </xf>
    <xf numFmtId="0" fontId="30" fillId="6" borderId="0" xfId="0" applyFont="1" applyFill="1" applyAlignment="1">
      <alignment horizontal="center"/>
    </xf>
    <xf numFmtId="0" fontId="30" fillId="6" borderId="0" xfId="0" applyFont="1" applyFill="1"/>
    <xf numFmtId="0" fontId="30" fillId="6" borderId="0" xfId="0" applyFont="1" applyFill="1" applyBorder="1"/>
    <xf numFmtId="0" fontId="30" fillId="0" borderId="0" xfId="0" applyFont="1"/>
    <xf numFmtId="0" fontId="30" fillId="0" borderId="74" xfId="0" applyFont="1" applyFill="1" applyBorder="1" applyAlignment="1">
      <alignment horizontal="center" vertical="center" wrapText="1"/>
    </xf>
    <xf numFmtId="0" fontId="30" fillId="0" borderId="5" xfId="0" applyFont="1" applyFill="1" applyBorder="1" applyAlignment="1">
      <alignment horizontal="center" vertical="center" wrapText="1"/>
    </xf>
    <xf numFmtId="0" fontId="33" fillId="13" borderId="23" xfId="0" applyFont="1" applyFill="1" applyBorder="1" applyAlignment="1">
      <alignment vertical="center" wrapText="1"/>
    </xf>
    <xf numFmtId="0" fontId="30" fillId="0" borderId="70" xfId="0" applyFont="1" applyFill="1" applyBorder="1" applyAlignment="1">
      <alignment horizontal="left" vertical="center" wrapText="1"/>
    </xf>
    <xf numFmtId="3" fontId="30" fillId="6" borderId="0" xfId="0" applyNumberFormat="1" applyFont="1" applyFill="1" applyBorder="1"/>
    <xf numFmtId="0" fontId="30" fillId="0" borderId="0" xfId="0" applyFont="1" applyFill="1" applyBorder="1"/>
    <xf numFmtId="0" fontId="30" fillId="0" borderId="0" xfId="0" applyFont="1" applyFill="1"/>
    <xf numFmtId="0" fontId="33" fillId="0" borderId="0" xfId="0" applyFont="1" applyFill="1" applyBorder="1" applyAlignment="1">
      <alignment horizontal="left" vertical="center"/>
    </xf>
    <xf numFmtId="3" fontId="30" fillId="0" borderId="0" xfId="1" applyNumberFormat="1" applyFont="1" applyBorder="1" applyAlignment="1" applyProtection="1">
      <alignment horizontal="right"/>
      <protection locked="0"/>
    </xf>
    <xf numFmtId="3" fontId="30" fillId="0" borderId="0" xfId="1" applyNumberFormat="1" applyFont="1" applyBorder="1" applyAlignment="1">
      <alignment horizontal="right"/>
    </xf>
    <xf numFmtId="0" fontId="30" fillId="0" borderId="0" xfId="0" applyFont="1" applyBorder="1"/>
    <xf numFmtId="0" fontId="30" fillId="0" borderId="0" xfId="0" applyFont="1" applyFill="1" applyBorder="1" applyAlignment="1">
      <alignment vertical="center" wrapText="1"/>
    </xf>
    <xf numFmtId="3" fontId="30" fillId="0" borderId="0" xfId="1" applyNumberFormat="1" applyFont="1" applyFill="1" applyBorder="1" applyAlignment="1" applyProtection="1">
      <alignment horizontal="right"/>
      <protection locked="0"/>
    </xf>
    <xf numFmtId="0" fontId="30" fillId="0" borderId="70" xfId="0" applyFont="1" applyFill="1" applyBorder="1" applyAlignment="1">
      <alignment vertical="center" wrapText="1"/>
    </xf>
    <xf numFmtId="0" fontId="30" fillId="0" borderId="69" xfId="0" applyFont="1" applyFill="1" applyBorder="1" applyAlignment="1">
      <alignment vertical="center" wrapText="1"/>
    </xf>
    <xf numFmtId="0" fontId="30" fillId="0" borderId="69" xfId="0" applyFont="1" applyFill="1" applyBorder="1" applyAlignment="1">
      <alignment horizontal="left" vertical="center" wrapText="1"/>
    </xf>
    <xf numFmtId="3" fontId="30" fillId="6" borderId="0" xfId="0" applyNumberFormat="1" applyFont="1" applyFill="1"/>
    <xf numFmtId="0" fontId="26" fillId="0" borderId="0" xfId="0" applyFont="1"/>
    <xf numFmtId="0" fontId="35" fillId="6" borderId="0" xfId="0" applyFont="1" applyFill="1"/>
    <xf numFmtId="3" fontId="30" fillId="9" borderId="0" xfId="1" applyNumberFormat="1" applyFont="1" applyFill="1" applyBorder="1" applyAlignment="1">
      <alignment horizontal="right"/>
    </xf>
    <xf numFmtId="3" fontId="30" fillId="9" borderId="0" xfId="1" applyNumberFormat="1" applyFont="1" applyFill="1" applyBorder="1" applyAlignment="1" applyProtection="1">
      <alignment horizontal="right"/>
    </xf>
    <xf numFmtId="3" fontId="36" fillId="9" borderId="0" xfId="1" applyNumberFormat="1" applyFont="1" applyFill="1" applyBorder="1" applyAlignment="1">
      <alignment horizontal="right"/>
    </xf>
    <xf numFmtId="0" fontId="29" fillId="15" borderId="84" xfId="0" applyFont="1" applyFill="1" applyBorder="1" applyAlignment="1">
      <alignment horizontal="center" vertical="center" wrapText="1"/>
    </xf>
    <xf numFmtId="0" fontId="32" fillId="15" borderId="87" xfId="0" applyFont="1" applyFill="1" applyBorder="1" applyAlignment="1">
      <alignment horizontal="center" vertical="center" wrapText="1"/>
    </xf>
    <xf numFmtId="0" fontId="32" fillId="15" borderId="86" xfId="0" applyFont="1" applyFill="1" applyBorder="1" applyAlignment="1">
      <alignment horizontal="center" vertical="center" wrapText="1"/>
    </xf>
    <xf numFmtId="2" fontId="37" fillId="15" borderId="88" xfId="1" applyNumberFormat="1" applyFont="1" applyFill="1" applyBorder="1" applyAlignment="1">
      <alignment horizontal="center" vertical="center" wrapText="1"/>
    </xf>
    <xf numFmtId="0" fontId="30" fillId="0" borderId="0" xfId="0" applyFont="1" applyFill="1" applyBorder="1" applyAlignment="1">
      <alignment horizontal="center"/>
    </xf>
    <xf numFmtId="0" fontId="30" fillId="0" borderId="0" xfId="0" applyFont="1" applyAlignment="1">
      <alignment horizontal="left"/>
    </xf>
    <xf numFmtId="0" fontId="30" fillId="0" borderId="0" xfId="0" applyFont="1" applyAlignment="1">
      <alignment wrapText="1"/>
    </xf>
    <xf numFmtId="167" fontId="30" fillId="0" borderId="0" xfId="1" applyNumberFormat="1" applyFont="1" applyAlignment="1">
      <alignment horizontal="center"/>
    </xf>
    <xf numFmtId="0" fontId="30" fillId="0" borderId="0" xfId="0" applyFont="1" applyAlignment="1">
      <alignment horizontal="center"/>
    </xf>
    <xf numFmtId="0" fontId="39" fillId="6" borderId="14" xfId="0" applyFont="1" applyFill="1" applyBorder="1" applyAlignment="1">
      <alignment horizontal="left"/>
    </xf>
    <xf numFmtId="0" fontId="39" fillId="6" borderId="20" xfId="0" applyFont="1" applyFill="1" applyBorder="1" applyAlignment="1">
      <alignment horizontal="left"/>
    </xf>
    <xf numFmtId="0" fontId="40" fillId="0" borderId="16"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2" fillId="0" borderId="0" xfId="0" applyFont="1"/>
    <xf numFmtId="0" fontId="39" fillId="6" borderId="16" xfId="0" applyFont="1" applyFill="1" applyBorder="1" applyAlignment="1">
      <alignment horizontal="left"/>
    </xf>
    <xf numFmtId="0" fontId="39" fillId="6" borderId="0" xfId="0" applyFont="1" applyFill="1" applyBorder="1" applyAlignment="1">
      <alignment horizontal="left"/>
    </xf>
    <xf numFmtId="0" fontId="43" fillId="6" borderId="16" xfId="0" applyFont="1" applyFill="1" applyBorder="1"/>
    <xf numFmtId="0" fontId="43" fillId="6" borderId="0" xfId="0" applyFont="1" applyFill="1" applyBorder="1"/>
    <xf numFmtId="0" fontId="44" fillId="6" borderId="18" xfId="0" applyFont="1" applyFill="1" applyBorder="1" applyAlignment="1">
      <alignment horizontal="left"/>
    </xf>
    <xf numFmtId="0" fontId="44" fillId="6" borderId="21" xfId="0" applyFont="1" applyFill="1" applyBorder="1" applyAlignment="1">
      <alignment horizontal="left"/>
    </xf>
    <xf numFmtId="0" fontId="44" fillId="12" borderId="69" xfId="0" applyFont="1" applyFill="1" applyBorder="1" applyAlignment="1">
      <alignment horizontal="center" vertical="center" wrapText="1"/>
    </xf>
    <xf numFmtId="0" fontId="39" fillId="0" borderId="74" xfId="0" applyFont="1" applyBorder="1" applyAlignment="1">
      <alignment horizontal="center" vertical="center"/>
    </xf>
    <xf numFmtId="0" fontId="39" fillId="0" borderId="5" xfId="0" applyFont="1" applyBorder="1" applyAlignment="1">
      <alignment horizontal="center" vertical="center"/>
    </xf>
    <xf numFmtId="0" fontId="44" fillId="8" borderId="5" xfId="0" applyFont="1" applyFill="1" applyBorder="1" applyAlignment="1">
      <alignment vertical="center" wrapText="1"/>
    </xf>
    <xf numFmtId="0" fontId="42" fillId="0" borderId="0" xfId="0" applyFont="1" applyAlignment="1">
      <alignment horizontal="left" vertical="center" wrapText="1"/>
    </xf>
    <xf numFmtId="0" fontId="39" fillId="0" borderId="0" xfId="0" applyFont="1" applyAlignment="1">
      <alignment horizontal="left" vertical="center" wrapText="1"/>
    </xf>
    <xf numFmtId="0" fontId="47" fillId="0" borderId="14" xfId="7" applyFont="1" applyBorder="1" applyAlignment="1" applyProtection="1"/>
    <xf numFmtId="0" fontId="47" fillId="0" borderId="20" xfId="7" applyFont="1" applyBorder="1" applyAlignment="1" applyProtection="1">
      <alignment horizontal="right"/>
    </xf>
    <xf numFmtId="0" fontId="47" fillId="0" borderId="20" xfId="7" applyFont="1" applyBorder="1" applyProtection="1"/>
    <xf numFmtId="0" fontId="49" fillId="0" borderId="0" xfId="0" applyFont="1"/>
    <xf numFmtId="0" fontId="47" fillId="0" borderId="16" xfId="7" applyFont="1" applyBorder="1" applyAlignment="1" applyProtection="1"/>
    <xf numFmtId="0" fontId="47" fillId="0" borderId="0" xfId="7" applyFont="1" applyBorder="1" applyAlignment="1" applyProtection="1">
      <alignment horizontal="right"/>
    </xf>
    <xf numFmtId="0" fontId="47" fillId="0" borderId="0" xfId="7" applyFont="1" applyBorder="1" applyProtection="1"/>
    <xf numFmtId="0" fontId="47" fillId="0" borderId="18" xfId="7" applyFont="1" applyBorder="1" applyAlignment="1" applyProtection="1"/>
    <xf numFmtId="0" fontId="47" fillId="0" borderId="21" xfId="7" applyFont="1" applyBorder="1" applyAlignment="1" applyProtection="1">
      <alignment horizontal="right"/>
    </xf>
    <xf numFmtId="0" fontId="47" fillId="0" borderId="21" xfId="7" applyFont="1" applyBorder="1" applyProtection="1"/>
    <xf numFmtId="0" fontId="49" fillId="14" borderId="69" xfId="0" applyFont="1" applyFill="1" applyBorder="1" applyAlignment="1">
      <alignment horizontal="center" vertical="center" wrapText="1"/>
    </xf>
    <xf numFmtId="0" fontId="49" fillId="0" borderId="74" xfId="0" applyFont="1" applyBorder="1" applyAlignment="1">
      <alignment horizontal="center" vertical="center"/>
    </xf>
    <xf numFmtId="0" fontId="49" fillId="21" borderId="69" xfId="0" applyFont="1" applyFill="1" applyBorder="1"/>
    <xf numFmtId="0" fontId="49" fillId="0" borderId="5" xfId="0" applyFont="1" applyBorder="1" applyAlignment="1">
      <alignment horizontal="center" vertical="center"/>
    </xf>
    <xf numFmtId="0" fontId="49" fillId="0" borderId="69" xfId="0" applyFont="1" applyBorder="1" applyAlignment="1">
      <alignment vertical="center" wrapText="1"/>
    </xf>
    <xf numFmtId="0" fontId="49" fillId="21" borderId="70" xfId="0" applyFont="1" applyFill="1" applyBorder="1" applyAlignment="1">
      <alignment vertical="center" wrapText="1"/>
    </xf>
    <xf numFmtId="0" fontId="49" fillId="3" borderId="69" xfId="0" applyFont="1" applyFill="1" applyBorder="1"/>
    <xf numFmtId="0" fontId="49" fillId="3" borderId="70" xfId="0" applyFont="1" applyFill="1" applyBorder="1" applyAlignment="1">
      <alignment vertical="center" wrapText="1"/>
    </xf>
    <xf numFmtId="0" fontId="49" fillId="16" borderId="70" xfId="0" applyFont="1" applyFill="1" applyBorder="1" applyAlignment="1">
      <alignment vertical="center" wrapText="1"/>
    </xf>
    <xf numFmtId="0" fontId="49" fillId="0" borderId="81" xfId="0" applyFont="1" applyBorder="1" applyAlignment="1">
      <alignment horizontal="center" vertical="center"/>
    </xf>
    <xf numFmtId="0" fontId="0" fillId="0" borderId="70" xfId="0" applyFont="1" applyBorder="1" applyAlignment="1">
      <alignment vertical="center" wrapText="1"/>
    </xf>
    <xf numFmtId="0" fontId="52" fillId="0" borderId="96" xfId="0" applyFont="1" applyBorder="1" applyAlignment="1" applyProtection="1">
      <alignment horizontal="center" vertical="center" wrapText="1"/>
      <protection locked="0"/>
    </xf>
    <xf numFmtId="3" fontId="4" fillId="8" borderId="69" xfId="1" applyNumberFormat="1" applyFont="1" applyFill="1" applyBorder="1" applyAlignment="1">
      <alignment horizontal="right" vertical="center"/>
    </xf>
    <xf numFmtId="3" fontId="4" fillId="0" borderId="69" xfId="1" applyNumberFormat="1" applyFont="1" applyBorder="1" applyAlignment="1" applyProtection="1">
      <alignment horizontal="right" vertical="center"/>
      <protection locked="0"/>
    </xf>
    <xf numFmtId="3" fontId="4" fillId="0" borderId="69" xfId="1" applyNumberFormat="1" applyFont="1" applyBorder="1" applyAlignment="1">
      <alignment horizontal="right" vertical="center"/>
    </xf>
    <xf numFmtId="3" fontId="4" fillId="0" borderId="84" xfId="1" applyNumberFormat="1" applyFont="1" applyBorder="1" applyAlignment="1" applyProtection="1">
      <alignment horizontal="right" vertical="center"/>
      <protection locked="0"/>
    </xf>
    <xf numFmtId="3" fontId="4" fillId="2" borderId="69" xfId="1" applyNumberFormat="1" applyFont="1" applyFill="1" applyBorder="1" applyAlignment="1">
      <alignment horizontal="right" vertical="center"/>
    </xf>
    <xf numFmtId="3" fontId="4" fillId="9" borderId="69" xfId="1" applyNumberFormat="1" applyFont="1" applyFill="1" applyBorder="1" applyAlignment="1" applyProtection="1">
      <alignment horizontal="right" vertical="center"/>
      <protection locked="0"/>
    </xf>
    <xf numFmtId="3" fontId="4" fillId="0" borderId="69" xfId="1" applyNumberFormat="1" applyFont="1" applyFill="1" applyBorder="1" applyAlignment="1" applyProtection="1">
      <alignment horizontal="right" vertical="center"/>
      <protection locked="0"/>
    </xf>
    <xf numFmtId="3" fontId="4" fillId="0" borderId="69" xfId="1" applyNumberFormat="1" applyFont="1" applyFill="1" applyBorder="1" applyAlignment="1">
      <alignment horizontal="right" vertical="center"/>
    </xf>
    <xf numFmtId="3" fontId="4" fillId="5" borderId="69" xfId="1" applyNumberFormat="1" applyFont="1" applyFill="1" applyBorder="1" applyAlignment="1" applyProtection="1">
      <alignment horizontal="right" vertical="center"/>
      <protection locked="0"/>
    </xf>
    <xf numFmtId="3" fontId="4" fillId="8" borderId="69" xfId="1" applyNumberFormat="1" applyFont="1" applyFill="1" applyBorder="1" applyAlignment="1" applyProtection="1">
      <alignment horizontal="right" vertical="center"/>
      <protection locked="0"/>
    </xf>
    <xf numFmtId="3" fontId="4" fillId="0" borderId="74" xfId="1" applyNumberFormat="1" applyFont="1" applyBorder="1" applyAlignment="1" applyProtection="1">
      <alignment horizontal="right" vertical="center"/>
      <protection locked="0"/>
    </xf>
    <xf numFmtId="3" fontId="4" fillId="9" borderId="74" xfId="1" applyNumberFormat="1" applyFont="1" applyFill="1" applyBorder="1" applyAlignment="1" applyProtection="1">
      <alignment horizontal="right" vertical="center"/>
      <protection locked="0"/>
    </xf>
    <xf numFmtId="3" fontId="4" fillId="0" borderId="74" xfId="1" applyNumberFormat="1" applyFont="1" applyFill="1" applyBorder="1" applyAlignment="1" applyProtection="1">
      <alignment horizontal="right" vertical="center"/>
      <protection locked="0"/>
    </xf>
    <xf numFmtId="3" fontId="4" fillId="13" borderId="69" xfId="1" applyNumberFormat="1" applyFont="1" applyFill="1" applyBorder="1" applyAlignment="1" applyProtection="1">
      <alignment horizontal="right" vertical="center"/>
      <protection locked="0"/>
    </xf>
    <xf numFmtId="3" fontId="4" fillId="0" borderId="69" xfId="0" applyNumberFormat="1" applyFont="1" applyFill="1" applyBorder="1" applyAlignment="1">
      <alignment horizontal="right" vertical="center" wrapText="1"/>
    </xf>
    <xf numFmtId="3" fontId="4" fillId="0" borderId="84" xfId="0" applyNumberFormat="1" applyFont="1" applyFill="1" applyBorder="1" applyAlignment="1">
      <alignment horizontal="right" vertical="center" wrapText="1"/>
    </xf>
    <xf numFmtId="3" fontId="4" fillId="0" borderId="84" xfId="1" applyNumberFormat="1" applyFont="1" applyBorder="1" applyAlignment="1">
      <alignment horizontal="right" vertical="center"/>
    </xf>
    <xf numFmtId="3" fontId="4" fillId="17" borderId="69" xfId="1" applyNumberFormat="1" applyFont="1" applyFill="1" applyBorder="1" applyAlignment="1" applyProtection="1">
      <alignment horizontal="right" vertical="center"/>
      <protection locked="0"/>
    </xf>
    <xf numFmtId="3" fontId="4" fillId="8" borderId="69" xfId="1" applyNumberFormat="1" applyFont="1" applyFill="1" applyBorder="1" applyAlignment="1" applyProtection="1">
      <alignment horizontal="right" vertical="center"/>
    </xf>
    <xf numFmtId="3" fontId="4" fillId="0" borderId="84" xfId="1" applyNumberFormat="1" applyFont="1" applyBorder="1" applyAlignment="1" applyProtection="1">
      <alignment horizontal="right" vertical="center"/>
    </xf>
    <xf numFmtId="3" fontId="4" fillId="12" borderId="69" xfId="1" applyNumberFormat="1" applyFont="1" applyFill="1" applyBorder="1" applyAlignment="1" applyProtection="1">
      <alignment horizontal="right" vertical="center"/>
      <protection locked="0"/>
    </xf>
    <xf numFmtId="3" fontId="4" fillId="9" borderId="69" xfId="0" applyNumberFormat="1" applyFont="1" applyFill="1" applyBorder="1" applyAlignment="1">
      <alignment horizontal="right" vertical="center" wrapText="1"/>
    </xf>
    <xf numFmtId="3" fontId="38" fillId="9" borderId="69" xfId="1" applyNumberFormat="1" applyFont="1" applyFill="1" applyBorder="1" applyAlignment="1" applyProtection="1">
      <alignment horizontal="right" vertical="center"/>
    </xf>
    <xf numFmtId="3" fontId="38" fillId="0" borderId="69" xfId="1" applyNumberFormat="1" applyFont="1" applyFill="1" applyBorder="1" applyAlignment="1" applyProtection="1">
      <alignment horizontal="right" vertical="center"/>
    </xf>
    <xf numFmtId="3" fontId="4" fillId="0" borderId="69" xfId="0" applyNumberFormat="1" applyFont="1" applyBorder="1" applyAlignment="1">
      <alignment horizontal="right" vertical="center"/>
    </xf>
    <xf numFmtId="3" fontId="4" fillId="8" borderId="69" xfId="0" applyNumberFormat="1" applyFont="1" applyFill="1" applyBorder="1" applyAlignment="1">
      <alignment horizontal="right" vertical="center"/>
    </xf>
    <xf numFmtId="3" fontId="4" fillId="6" borderId="64" xfId="0" applyNumberFormat="1" applyFont="1" applyFill="1" applyBorder="1" applyAlignment="1">
      <alignment horizontal="right" vertical="center" wrapText="1"/>
    </xf>
    <xf numFmtId="3" fontId="4" fillId="0" borderId="63" xfId="0" applyNumberFormat="1" applyFont="1" applyFill="1" applyBorder="1" applyAlignment="1">
      <alignment horizontal="right" vertical="center" wrapText="1"/>
    </xf>
    <xf numFmtId="3" fontId="4" fillId="8" borderId="77" xfId="0" applyNumberFormat="1" applyFont="1" applyFill="1" applyBorder="1" applyAlignment="1">
      <alignment horizontal="right" vertical="center" wrapText="1"/>
    </xf>
    <xf numFmtId="3" fontId="4" fillId="0" borderId="65" xfId="0" applyNumberFormat="1" applyFont="1" applyFill="1" applyBorder="1" applyAlignment="1">
      <alignment horizontal="right" vertical="center" wrapText="1"/>
    </xf>
    <xf numFmtId="3" fontId="4" fillId="8" borderId="78" xfId="0" applyNumberFormat="1" applyFont="1" applyFill="1" applyBorder="1" applyAlignment="1">
      <alignment horizontal="right" vertical="center" wrapText="1"/>
    </xf>
    <xf numFmtId="3" fontId="4" fillId="0" borderId="64" xfId="0" applyNumberFormat="1" applyFont="1" applyFill="1" applyBorder="1" applyAlignment="1">
      <alignment horizontal="right" vertical="center" wrapText="1"/>
    </xf>
    <xf numFmtId="3" fontId="4" fillId="6" borderId="62" xfId="0" applyNumberFormat="1" applyFont="1" applyFill="1" applyBorder="1" applyAlignment="1">
      <alignment horizontal="right" vertical="center"/>
    </xf>
    <xf numFmtId="3" fontId="4" fillId="0" borderId="4" xfId="0" applyNumberFormat="1" applyFont="1" applyFill="1" applyBorder="1" applyAlignment="1">
      <alignment horizontal="right" vertical="center"/>
    </xf>
    <xf numFmtId="3" fontId="4" fillId="8" borderId="61" xfId="0" applyNumberFormat="1" applyFont="1" applyFill="1" applyBorder="1" applyAlignment="1">
      <alignment horizontal="right" vertical="center" wrapText="1"/>
    </xf>
    <xf numFmtId="3" fontId="4" fillId="0" borderId="3" xfId="0" applyNumberFormat="1" applyFont="1" applyFill="1" applyBorder="1" applyAlignment="1">
      <alignment horizontal="right" vertical="center"/>
    </xf>
    <xf numFmtId="3" fontId="4" fillId="0" borderId="62" xfId="0" applyNumberFormat="1" applyFont="1" applyFill="1" applyBorder="1" applyAlignment="1">
      <alignment horizontal="right" vertical="center"/>
    </xf>
    <xf numFmtId="3" fontId="4" fillId="0" borderId="69" xfId="0" applyNumberFormat="1" applyFont="1" applyFill="1" applyBorder="1" applyAlignment="1">
      <alignment horizontal="right" vertical="center"/>
    </xf>
    <xf numFmtId="3" fontId="4" fillId="0" borderId="70" xfId="0" applyNumberFormat="1" applyFont="1" applyFill="1" applyBorder="1" applyAlignment="1">
      <alignment horizontal="right" vertical="center"/>
    </xf>
    <xf numFmtId="3" fontId="4" fillId="9" borderId="62" xfId="0" applyNumberFormat="1" applyFont="1" applyFill="1" applyBorder="1" applyAlignment="1">
      <alignment horizontal="right" vertical="center"/>
    </xf>
    <xf numFmtId="3" fontId="4" fillId="9" borderId="4" xfId="0" applyNumberFormat="1" applyFont="1" applyFill="1" applyBorder="1" applyAlignment="1">
      <alignment horizontal="right" vertical="center"/>
    </xf>
    <xf numFmtId="3" fontId="4" fillId="8" borderId="79" xfId="0" applyNumberFormat="1" applyFont="1" applyFill="1" applyBorder="1" applyAlignment="1">
      <alignment horizontal="right" vertical="center" wrapText="1"/>
    </xf>
    <xf numFmtId="3" fontId="4" fillId="8" borderId="58" xfId="0" applyNumberFormat="1" applyFont="1" applyFill="1" applyBorder="1" applyAlignment="1">
      <alignment horizontal="right" vertical="center"/>
    </xf>
    <xf numFmtId="3" fontId="4" fillId="8" borderId="57" xfId="0" applyNumberFormat="1" applyFont="1" applyFill="1" applyBorder="1" applyAlignment="1">
      <alignment horizontal="right" vertical="center"/>
    </xf>
    <xf numFmtId="3" fontId="4" fillId="8" borderId="56" xfId="0" applyNumberFormat="1" applyFont="1" applyFill="1" applyBorder="1" applyAlignment="1">
      <alignment horizontal="right" vertical="center"/>
    </xf>
    <xf numFmtId="3" fontId="4" fillId="8" borderId="60" xfId="0" applyNumberFormat="1" applyFont="1" applyFill="1" applyBorder="1" applyAlignment="1">
      <alignment horizontal="right" vertical="center"/>
    </xf>
    <xf numFmtId="3" fontId="4" fillId="8" borderId="59" xfId="0" applyNumberFormat="1" applyFont="1" applyFill="1" applyBorder="1" applyAlignment="1">
      <alignment horizontal="right" vertical="center"/>
    </xf>
    <xf numFmtId="3" fontId="4" fillId="3" borderId="69" xfId="0" applyNumberFormat="1" applyFont="1" applyFill="1" applyBorder="1" applyAlignment="1">
      <alignment horizontal="right" vertical="center"/>
    </xf>
    <xf numFmtId="3" fontId="4" fillId="21" borderId="69" xfId="0" applyNumberFormat="1" applyFont="1" applyFill="1" applyBorder="1" applyAlignment="1">
      <alignment horizontal="right" vertical="center"/>
    </xf>
    <xf numFmtId="3" fontId="4" fillId="16" borderId="69" xfId="0" applyNumberFormat="1" applyFont="1" applyFill="1" applyBorder="1" applyAlignment="1">
      <alignment horizontal="right" vertical="center"/>
    </xf>
    <xf numFmtId="169" fontId="4" fillId="0" borderId="69" xfId="11" applyNumberFormat="1" applyFont="1" applyFill="1" applyBorder="1" applyAlignment="1">
      <alignment horizontal="right" vertical="center" wrapText="1"/>
    </xf>
    <xf numFmtId="169" fontId="4" fillId="0" borderId="69" xfId="11" applyNumberFormat="1" applyFont="1" applyBorder="1" applyAlignment="1">
      <alignment horizontal="right" vertical="center"/>
    </xf>
    <xf numFmtId="169" fontId="4" fillId="0" borderId="69" xfId="0" applyNumberFormat="1" applyFont="1" applyBorder="1" applyAlignment="1">
      <alignment horizontal="right" vertical="center"/>
    </xf>
    <xf numFmtId="169" fontId="38" fillId="8" borderId="69" xfId="11" applyNumberFormat="1" applyFont="1" applyFill="1" applyBorder="1" applyAlignment="1">
      <alignment horizontal="right" vertical="center" wrapText="1"/>
    </xf>
    <xf numFmtId="169" fontId="4" fillId="8" borderId="69" xfId="0" applyNumberFormat="1" applyFont="1" applyFill="1" applyBorder="1" applyAlignment="1">
      <alignment horizontal="right" vertical="center"/>
    </xf>
    <xf numFmtId="169" fontId="38" fillId="0" borderId="69" xfId="11" applyNumberFormat="1" applyFont="1" applyFill="1" applyBorder="1" applyAlignment="1">
      <alignment horizontal="right" vertical="center" wrapText="1"/>
    </xf>
    <xf numFmtId="169" fontId="38" fillId="9" borderId="69" xfId="11" applyNumberFormat="1" applyFont="1" applyFill="1" applyBorder="1" applyAlignment="1">
      <alignment horizontal="right" vertical="center" wrapText="1"/>
    </xf>
    <xf numFmtId="169" fontId="4" fillId="9" borderId="69" xfId="0" applyNumberFormat="1" applyFont="1" applyFill="1" applyBorder="1" applyAlignment="1">
      <alignment horizontal="right" vertical="center"/>
    </xf>
    <xf numFmtId="169" fontId="46" fillId="0" borderId="69" xfId="11" applyNumberFormat="1" applyFont="1" applyFill="1" applyBorder="1" applyAlignment="1">
      <alignment horizontal="right" vertical="center" wrapText="1"/>
    </xf>
    <xf numFmtId="169" fontId="46" fillId="8" borderId="69" xfId="11" applyNumberFormat="1" applyFont="1" applyFill="1" applyBorder="1" applyAlignment="1">
      <alignment horizontal="right" vertical="center" wrapText="1"/>
    </xf>
    <xf numFmtId="169" fontId="46" fillId="24" borderId="69" xfId="11" applyNumberFormat="1" applyFont="1" applyFill="1" applyBorder="1" applyAlignment="1">
      <alignment horizontal="right" vertical="center" wrapText="1"/>
    </xf>
    <xf numFmtId="169" fontId="46" fillId="0" borderId="84" xfId="11" applyNumberFormat="1" applyFont="1" applyFill="1" applyBorder="1" applyAlignment="1">
      <alignment horizontal="right" vertical="center" wrapText="1"/>
    </xf>
    <xf numFmtId="0" fontId="17" fillId="0" borderId="0" xfId="7" applyFont="1" applyFill="1" applyBorder="1" applyAlignment="1"/>
    <xf numFmtId="0" fontId="11" fillId="0" borderId="40" xfId="7" applyFill="1" applyBorder="1"/>
    <xf numFmtId="0" fontId="17" fillId="0" borderId="0" xfId="7" applyFont="1" applyFill="1" applyBorder="1"/>
    <xf numFmtId="3" fontId="4" fillId="9" borderId="98" xfId="0" applyNumberFormat="1" applyFont="1" applyFill="1" applyBorder="1" applyAlignment="1">
      <alignment horizontal="right" vertical="center"/>
    </xf>
    <xf numFmtId="3" fontId="4" fillId="9" borderId="88" xfId="0" applyNumberFormat="1" applyFont="1" applyFill="1" applyBorder="1" applyAlignment="1">
      <alignment horizontal="right" vertical="center"/>
    </xf>
    <xf numFmtId="3" fontId="4" fillId="0" borderId="86" xfId="0" applyNumberFormat="1" applyFont="1" applyFill="1" applyBorder="1" applyAlignment="1">
      <alignment horizontal="right" vertical="center"/>
    </xf>
    <xf numFmtId="3" fontId="4" fillId="0" borderId="88" xfId="0" applyNumberFormat="1" applyFont="1" applyFill="1" applyBorder="1" applyAlignment="1">
      <alignment horizontal="right" vertical="center"/>
    </xf>
    <xf numFmtId="0" fontId="0" fillId="6" borderId="89" xfId="0" applyFill="1" applyBorder="1" applyAlignment="1">
      <alignment vertical="center" wrapText="1"/>
    </xf>
    <xf numFmtId="3" fontId="4" fillId="0" borderId="98" xfId="0" applyNumberFormat="1" applyFont="1" applyFill="1" applyBorder="1" applyAlignment="1">
      <alignment horizontal="right" vertical="center"/>
    </xf>
    <xf numFmtId="3" fontId="13" fillId="8" borderId="60" xfId="0" applyNumberFormat="1" applyFont="1" applyFill="1" applyBorder="1" applyAlignment="1">
      <alignment horizontal="right" vertical="center"/>
    </xf>
    <xf numFmtId="0" fontId="13" fillId="0" borderId="56" xfId="0" applyFont="1" applyBorder="1" applyAlignment="1">
      <alignment horizontal="center" vertical="center"/>
    </xf>
    <xf numFmtId="0" fontId="7" fillId="0" borderId="70" xfId="0" applyFont="1" applyFill="1" applyBorder="1" applyAlignment="1">
      <alignment horizontal="left" vertical="center" wrapText="1"/>
    </xf>
    <xf numFmtId="0" fontId="53" fillId="6" borderId="14" xfId="0" applyFont="1" applyFill="1" applyBorder="1"/>
    <xf numFmtId="0" fontId="53" fillId="6" borderId="20" xfId="0" applyFont="1" applyFill="1" applyBorder="1"/>
    <xf numFmtId="0" fontId="53" fillId="6" borderId="20" xfId="0" applyFont="1" applyFill="1" applyBorder="1" applyAlignment="1">
      <alignment horizontal="left"/>
    </xf>
    <xf numFmtId="0" fontId="53" fillId="6" borderId="15" xfId="0" applyFont="1" applyFill="1" applyBorder="1" applyAlignment="1">
      <alignment wrapText="1"/>
    </xf>
    <xf numFmtId="0" fontId="55" fillId="0" borderId="0" xfId="0" applyFont="1" applyBorder="1" applyAlignment="1">
      <alignment wrapText="1"/>
    </xf>
    <xf numFmtId="0" fontId="53" fillId="6" borderId="0" xfId="0" applyFont="1" applyFill="1"/>
    <xf numFmtId="0" fontId="53" fillId="6" borderId="16" xfId="0" applyFont="1" applyFill="1" applyBorder="1"/>
    <xf numFmtId="0" fontId="53" fillId="6" borderId="0" xfId="0" applyFont="1" applyFill="1" applyBorder="1"/>
    <xf numFmtId="0" fontId="53" fillId="6" borderId="0" xfId="0" applyFont="1" applyFill="1" applyBorder="1" applyAlignment="1">
      <alignment horizontal="left"/>
    </xf>
    <xf numFmtId="0" fontId="53" fillId="6" borderId="17" xfId="0" applyFont="1" applyFill="1" applyBorder="1" applyAlignment="1">
      <alignment wrapText="1"/>
    </xf>
    <xf numFmtId="0" fontId="56" fillId="6" borderId="16" xfId="0" applyFont="1" applyFill="1" applyBorder="1"/>
    <xf numFmtId="0" fontId="56" fillId="6" borderId="0" xfId="0" applyFont="1" applyFill="1" applyBorder="1"/>
    <xf numFmtId="0" fontId="56" fillId="6" borderId="17" xfId="0" applyFont="1" applyFill="1" applyBorder="1" applyAlignment="1">
      <alignment wrapText="1"/>
    </xf>
    <xf numFmtId="0" fontId="56" fillId="6" borderId="0" xfId="0" applyFont="1" applyFill="1"/>
    <xf numFmtId="0" fontId="53" fillId="6" borderId="18" xfId="0" applyFont="1" applyFill="1" applyBorder="1"/>
    <xf numFmtId="0" fontId="53" fillId="6" borderId="21" xfId="0" applyFont="1" applyFill="1" applyBorder="1"/>
    <xf numFmtId="0" fontId="57" fillId="6" borderId="21" xfId="0" applyFont="1" applyFill="1" applyBorder="1" applyAlignment="1">
      <alignment horizontal="left"/>
    </xf>
    <xf numFmtId="0" fontId="53" fillId="6" borderId="19" xfId="0" applyFont="1" applyFill="1" applyBorder="1" applyAlignment="1">
      <alignment wrapText="1"/>
    </xf>
    <xf numFmtId="0" fontId="58" fillId="6" borderId="0" xfId="0" applyFont="1" applyFill="1"/>
    <xf numFmtId="0" fontId="59" fillId="6" borderId="0" xfId="0" applyFont="1" applyFill="1" applyAlignment="1">
      <alignment horizontal="center"/>
    </xf>
    <xf numFmtId="0" fontId="60" fillId="6" borderId="0" xfId="0" applyFont="1" applyFill="1"/>
    <xf numFmtId="0" fontId="57" fillId="6" borderId="0" xfId="0" applyFont="1" applyFill="1" applyAlignment="1">
      <alignment horizontal="center"/>
    </xf>
    <xf numFmtId="0" fontId="57" fillId="6" borderId="0" xfId="0" applyFont="1" applyFill="1"/>
    <xf numFmtId="0" fontId="61" fillId="0" borderId="0" xfId="0" applyFont="1" applyFill="1" applyBorder="1" applyAlignment="1">
      <alignment horizontal="center" vertical="center" wrapText="1"/>
    </xf>
    <xf numFmtId="0" fontId="55" fillId="0" borderId="0" xfId="0" applyFont="1" applyFill="1" applyBorder="1" applyAlignment="1"/>
    <xf numFmtId="0" fontId="53" fillId="0" borderId="0" xfId="0" applyFont="1"/>
    <xf numFmtId="0" fontId="53" fillId="0" borderId="5" xfId="0" applyFont="1" applyFill="1" applyBorder="1" applyAlignment="1">
      <alignment horizontal="center" vertical="center" wrapText="1"/>
    </xf>
    <xf numFmtId="0" fontId="55" fillId="0" borderId="0" xfId="0" applyFont="1" applyFill="1" applyBorder="1" applyAlignment="1">
      <alignment vertical="center" wrapText="1"/>
    </xf>
    <xf numFmtId="0" fontId="53" fillId="0" borderId="5" xfId="0" applyFont="1" applyBorder="1" applyAlignment="1">
      <alignment horizontal="center" vertical="center" wrapText="1"/>
    </xf>
    <xf numFmtId="0" fontId="53" fillId="13" borderId="5" xfId="0" applyFont="1" applyFill="1" applyBorder="1"/>
    <xf numFmtId="0" fontId="53" fillId="0" borderId="71" xfId="0" applyFont="1" applyFill="1" applyBorder="1" applyAlignment="1">
      <alignment vertical="center" wrapText="1"/>
    </xf>
    <xf numFmtId="3" fontId="53" fillId="0" borderId="4" xfId="11" applyNumberFormat="1" applyFont="1" applyBorder="1" applyAlignment="1">
      <alignment horizontal="right" vertical="center"/>
    </xf>
    <xf numFmtId="3" fontId="53" fillId="0" borderId="4" xfId="0" applyNumberFormat="1" applyFont="1" applyBorder="1" applyAlignment="1">
      <alignment horizontal="right" vertical="center"/>
    </xf>
    <xf numFmtId="3" fontId="53" fillId="0" borderId="69" xfId="0" applyNumberFormat="1" applyFont="1" applyBorder="1" applyAlignment="1">
      <alignment horizontal="right" vertical="center"/>
    </xf>
    <xf numFmtId="3" fontId="53" fillId="0" borderId="4" xfId="1" applyNumberFormat="1" applyFont="1" applyBorder="1" applyAlignment="1">
      <alignment horizontal="right" vertical="center"/>
    </xf>
    <xf numFmtId="0" fontId="57" fillId="0" borderId="0" xfId="0" applyFont="1" applyFill="1" applyBorder="1" applyAlignment="1">
      <alignment horizontal="center"/>
    </xf>
    <xf numFmtId="0" fontId="53" fillId="13" borderId="11" xfId="0" applyFont="1" applyFill="1" applyBorder="1"/>
    <xf numFmtId="0" fontId="57" fillId="13" borderId="22" xfId="0" applyFont="1" applyFill="1" applyBorder="1" applyAlignment="1">
      <alignment vertical="center" wrapText="1"/>
    </xf>
    <xf numFmtId="3" fontId="53" fillId="8" borderId="4" xfId="0" applyNumberFormat="1" applyFont="1" applyFill="1" applyBorder="1" applyAlignment="1">
      <alignment horizontal="right" vertical="center"/>
    </xf>
    <xf numFmtId="3" fontId="53" fillId="8" borderId="69" xfId="0" applyNumberFormat="1" applyFont="1" applyFill="1" applyBorder="1" applyAlignment="1">
      <alignment horizontal="right" vertical="center"/>
    </xf>
    <xf numFmtId="0" fontId="53" fillId="20" borderId="5" xfId="0" applyFont="1" applyFill="1" applyBorder="1"/>
    <xf numFmtId="0" fontId="53" fillId="0" borderId="81" xfId="0" applyFont="1" applyBorder="1" applyAlignment="1">
      <alignment horizontal="center" vertical="center" wrapText="1"/>
    </xf>
    <xf numFmtId="0" fontId="53" fillId="20" borderId="11" xfId="0" applyFont="1" applyFill="1" applyBorder="1"/>
    <xf numFmtId="0" fontId="57" fillId="20" borderId="76" xfId="0" applyFont="1" applyFill="1" applyBorder="1" applyAlignment="1">
      <alignment vertical="center" wrapText="1"/>
    </xf>
    <xf numFmtId="0" fontId="53" fillId="6" borderId="0" xfId="0" applyFont="1" applyFill="1" applyAlignment="1">
      <alignment horizontal="center" vertical="center" wrapText="1"/>
    </xf>
    <xf numFmtId="0" fontId="57" fillId="6" borderId="0" xfId="0" applyFont="1" applyFill="1" applyBorder="1" applyAlignment="1">
      <alignment horizontal="center"/>
    </xf>
    <xf numFmtId="41" fontId="57" fillId="6" borderId="0" xfId="0" applyNumberFormat="1" applyFont="1" applyFill="1" applyBorder="1" applyAlignment="1">
      <alignment horizontal="center"/>
    </xf>
    <xf numFmtId="0" fontId="57" fillId="12" borderId="84" xfId="0" applyFont="1" applyFill="1" applyBorder="1" applyAlignment="1">
      <alignment horizontal="center" vertical="center" wrapText="1"/>
    </xf>
    <xf numFmtId="0" fontId="61" fillId="12" borderId="84" xfId="0" applyFont="1" applyFill="1" applyBorder="1" applyAlignment="1">
      <alignment horizontal="center" vertical="center" wrapText="1"/>
    </xf>
    <xf numFmtId="0" fontId="53" fillId="0" borderId="88" xfId="0" applyFont="1" applyBorder="1" applyAlignment="1">
      <alignment horizontal="center" vertical="center" wrapText="1"/>
    </xf>
    <xf numFmtId="3" fontId="53" fillId="0" borderId="84" xfId="0" applyNumberFormat="1" applyFont="1" applyBorder="1" applyAlignment="1">
      <alignment horizontal="right" vertical="center"/>
    </xf>
    <xf numFmtId="3" fontId="53" fillId="8" borderId="84" xfId="1" applyNumberFormat="1" applyFont="1" applyFill="1" applyBorder="1" applyAlignment="1">
      <alignment horizontal="right" vertical="center"/>
    </xf>
    <xf numFmtId="0" fontId="60" fillId="6" borderId="0" xfId="0" applyFont="1" applyFill="1" applyBorder="1" applyAlignment="1">
      <alignment horizontal="left"/>
    </xf>
    <xf numFmtId="0" fontId="57" fillId="12" borderId="4" xfId="0" applyFont="1" applyFill="1" applyBorder="1" applyAlignment="1">
      <alignment horizontal="center" vertical="center" wrapText="1"/>
    </xf>
    <xf numFmtId="0" fontId="55" fillId="0" borderId="88" xfId="0" applyFont="1" applyFill="1" applyBorder="1" applyAlignment="1">
      <alignment horizontal="center" vertical="center" wrapText="1"/>
    </xf>
    <xf numFmtId="0" fontId="53" fillId="0" borderId="4" xfId="0" applyFont="1" applyBorder="1" applyAlignment="1">
      <alignment horizontal="left" vertical="center" wrapText="1"/>
    </xf>
    <xf numFmtId="3" fontId="53" fillId="6" borderId="4" xfId="0" applyNumberFormat="1" applyFont="1" applyFill="1" applyBorder="1" applyAlignment="1">
      <alignment horizontal="right" vertical="center"/>
    </xf>
    <xf numFmtId="0" fontId="55" fillId="0" borderId="5" xfId="0" applyFont="1" applyFill="1" applyBorder="1" applyAlignment="1">
      <alignment horizontal="center" vertical="center" wrapText="1"/>
    </xf>
    <xf numFmtId="0" fontId="53" fillId="0" borderId="69" xfId="0" applyFont="1" applyBorder="1" applyAlignment="1">
      <alignment horizontal="left" vertical="center" wrapText="1"/>
    </xf>
    <xf numFmtId="3" fontId="53" fillId="6" borderId="69" xfId="0" applyNumberFormat="1" applyFont="1" applyFill="1" applyBorder="1" applyAlignment="1">
      <alignment horizontal="right" vertical="center"/>
    </xf>
    <xf numFmtId="0" fontId="58" fillId="0" borderId="0" xfId="0" applyFont="1"/>
    <xf numFmtId="0" fontId="55" fillId="0" borderId="81" xfId="0" applyFont="1" applyFill="1" applyBorder="1" applyAlignment="1">
      <alignment horizontal="center" vertical="center" wrapText="1"/>
    </xf>
    <xf numFmtId="0" fontId="59" fillId="0" borderId="0" xfId="0" applyFont="1" applyAlignment="1">
      <alignment horizontal="center"/>
    </xf>
    <xf numFmtId="0" fontId="53" fillId="0" borderId="88" xfId="0" applyFont="1" applyFill="1" applyBorder="1" applyAlignment="1">
      <alignment horizontal="center" vertical="center" wrapText="1"/>
    </xf>
    <xf numFmtId="0" fontId="53" fillId="6" borderId="5" xfId="0" applyFont="1" applyFill="1" applyBorder="1" applyAlignment="1">
      <alignment horizontal="center" vertical="center" wrapText="1"/>
    </xf>
    <xf numFmtId="0" fontId="53" fillId="6" borderId="81" xfId="0" applyFont="1" applyFill="1" applyBorder="1" applyAlignment="1">
      <alignment horizontal="center" vertical="center" wrapText="1"/>
    </xf>
    <xf numFmtId="0" fontId="33" fillId="8" borderId="23" xfId="0" applyFont="1" applyFill="1" applyBorder="1" applyAlignment="1">
      <alignment vertical="center" wrapText="1"/>
    </xf>
    <xf numFmtId="3" fontId="4" fillId="0" borderId="84" xfId="1" applyNumberFormat="1" applyFont="1" applyFill="1" applyBorder="1" applyAlignment="1">
      <alignment horizontal="right" vertical="center"/>
    </xf>
    <xf numFmtId="0" fontId="62" fillId="6" borderId="14" xfId="0" applyFont="1" applyFill="1" applyBorder="1" applyAlignment="1">
      <alignment horizontal="center"/>
    </xf>
    <xf numFmtId="0" fontId="62" fillId="6" borderId="20" xfId="0" applyFont="1" applyFill="1" applyBorder="1" applyAlignment="1">
      <alignment horizontal="left"/>
    </xf>
    <xf numFmtId="0" fontId="62" fillId="6" borderId="15" xfId="0" applyFont="1" applyFill="1" applyBorder="1" applyAlignment="1">
      <alignment wrapText="1"/>
    </xf>
    <xf numFmtId="0" fontId="62" fillId="6" borderId="0" xfId="0" applyFont="1" applyFill="1"/>
    <xf numFmtId="0" fontId="62" fillId="6" borderId="16" xfId="0" applyFont="1" applyFill="1" applyBorder="1" applyAlignment="1">
      <alignment horizontal="center"/>
    </xf>
    <xf numFmtId="0" fontId="62" fillId="6" borderId="0" xfId="0" applyFont="1" applyFill="1" applyBorder="1" applyAlignment="1">
      <alignment horizontal="left"/>
    </xf>
    <xf numFmtId="0" fontId="62" fillId="6" borderId="17" xfId="0" applyFont="1" applyFill="1" applyBorder="1" applyAlignment="1">
      <alignment wrapText="1"/>
    </xf>
    <xf numFmtId="0" fontId="65" fillId="6" borderId="16" xfId="0" applyFont="1" applyFill="1" applyBorder="1" applyAlignment="1">
      <alignment horizontal="center"/>
    </xf>
    <xf numFmtId="0" fontId="65" fillId="6" borderId="0" xfId="0" applyFont="1" applyFill="1" applyBorder="1"/>
    <xf numFmtId="0" fontId="65" fillId="6" borderId="17" xfId="0" applyFont="1" applyFill="1" applyBorder="1" applyAlignment="1">
      <alignment wrapText="1"/>
    </xf>
    <xf numFmtId="0" fontId="65" fillId="6" borderId="0" xfId="0" applyFont="1" applyFill="1"/>
    <xf numFmtId="0" fontId="66" fillId="6" borderId="18" xfId="0" applyFont="1" applyFill="1" applyBorder="1" applyAlignment="1">
      <alignment horizontal="center"/>
    </xf>
    <xf numFmtId="0" fontId="66" fillId="6" borderId="21" xfId="0" applyFont="1" applyFill="1" applyBorder="1" applyAlignment="1">
      <alignment horizontal="left"/>
    </xf>
    <xf numFmtId="0" fontId="62" fillId="6" borderId="19" xfId="0" applyFont="1" applyFill="1" applyBorder="1" applyAlignment="1">
      <alignment wrapText="1"/>
    </xf>
    <xf numFmtId="0" fontId="66" fillId="6" borderId="14" xfId="0" applyFont="1" applyFill="1" applyBorder="1" applyAlignment="1">
      <alignment horizontal="center"/>
    </xf>
    <xf numFmtId="0" fontId="66" fillId="6" borderId="20" xfId="0" applyFont="1" applyFill="1" applyBorder="1" applyAlignment="1">
      <alignment horizontal="left"/>
    </xf>
    <xf numFmtId="0" fontId="62" fillId="6" borderId="20" xfId="0" applyFont="1" applyFill="1" applyBorder="1" applyAlignment="1">
      <alignment wrapText="1"/>
    </xf>
    <xf numFmtId="167" fontId="62" fillId="6" borderId="20" xfId="1" applyNumberFormat="1" applyFont="1" applyFill="1" applyBorder="1" applyAlignment="1">
      <alignment horizontal="center"/>
    </xf>
    <xf numFmtId="0" fontId="62" fillId="6" borderId="20" xfId="0" applyFont="1" applyFill="1" applyBorder="1" applyAlignment="1">
      <alignment horizontal="center"/>
    </xf>
    <xf numFmtId="0" fontId="62" fillId="6" borderId="20" xfId="0" applyFont="1" applyFill="1" applyBorder="1"/>
    <xf numFmtId="0" fontId="62" fillId="6" borderId="15" xfId="0" applyFont="1" applyFill="1" applyBorder="1"/>
    <xf numFmtId="2" fontId="67" fillId="12" borderId="6" xfId="0" applyNumberFormat="1" applyFont="1" applyFill="1" applyBorder="1" applyAlignment="1">
      <alignment horizontal="center" vertical="center" wrapText="1"/>
    </xf>
    <xf numFmtId="2" fontId="66" fillId="12" borderId="4" xfId="1" applyNumberFormat="1" applyFont="1" applyFill="1" applyBorder="1" applyAlignment="1">
      <alignment horizontal="center" vertical="center" wrapText="1"/>
    </xf>
    <xf numFmtId="2" fontId="66" fillId="12" borderId="69" xfId="1" applyNumberFormat="1" applyFont="1" applyFill="1" applyBorder="1" applyAlignment="1">
      <alignment horizontal="center" vertical="center" wrapText="1"/>
    </xf>
    <xf numFmtId="2" fontId="66" fillId="12" borderId="4" xfId="0" applyNumberFormat="1" applyFont="1" applyFill="1" applyBorder="1" applyAlignment="1">
      <alignment horizontal="center" vertical="center" wrapText="1"/>
    </xf>
    <xf numFmtId="2" fontId="66" fillId="12" borderId="2" xfId="0" applyNumberFormat="1" applyFont="1" applyFill="1" applyBorder="1" applyAlignment="1">
      <alignment horizontal="center" vertical="center" wrapText="1"/>
    </xf>
    <xf numFmtId="0" fontId="62" fillId="0" borderId="0" xfId="0" applyFont="1"/>
    <xf numFmtId="41" fontId="68" fillId="0" borderId="74" xfId="11" applyFont="1" applyFill="1" applyBorder="1" applyAlignment="1">
      <alignment horizontal="center" vertical="center" wrapText="1"/>
    </xf>
    <xf numFmtId="41" fontId="62" fillId="0" borderId="5" xfId="0" applyNumberFormat="1" applyFont="1" applyFill="1" applyBorder="1" applyAlignment="1">
      <alignment horizontal="center" vertical="center" wrapText="1"/>
    </xf>
    <xf numFmtId="3" fontId="66" fillId="15" borderId="4" xfId="0" applyNumberFormat="1" applyFont="1" applyFill="1" applyBorder="1" applyAlignment="1">
      <alignment horizontal="right" vertical="center"/>
    </xf>
    <xf numFmtId="3" fontId="62" fillId="0" borderId="7" xfId="0" applyNumberFormat="1" applyFont="1" applyFill="1" applyBorder="1" applyAlignment="1">
      <alignment horizontal="right" vertical="center"/>
    </xf>
    <xf numFmtId="3" fontId="62" fillId="0" borderId="81" xfId="0" applyNumberFormat="1" applyFont="1" applyFill="1" applyBorder="1" applyAlignment="1">
      <alignment horizontal="right" vertical="center"/>
    </xf>
    <xf numFmtId="3" fontId="62" fillId="0" borderId="7" xfId="1" applyNumberFormat="1" applyFont="1" applyFill="1" applyBorder="1" applyAlignment="1">
      <alignment horizontal="right" vertical="center"/>
    </xf>
    <xf numFmtId="3" fontId="62" fillId="0" borderId="4" xfId="0" applyNumberFormat="1" applyFont="1" applyFill="1" applyBorder="1" applyAlignment="1">
      <alignment horizontal="right" vertical="center"/>
    </xf>
    <xf numFmtId="3" fontId="62" fillId="0" borderId="69" xfId="0" applyNumberFormat="1" applyFont="1" applyFill="1" applyBorder="1" applyAlignment="1">
      <alignment horizontal="right" vertical="center"/>
    </xf>
    <xf numFmtId="3" fontId="62" fillId="0" borderId="84" xfId="0" applyNumberFormat="1" applyFont="1" applyFill="1" applyBorder="1" applyAlignment="1">
      <alignment horizontal="right" vertical="center"/>
    </xf>
    <xf numFmtId="3" fontId="62" fillId="9" borderId="84" xfId="0" applyNumberFormat="1" applyFont="1" applyFill="1" applyBorder="1" applyAlignment="1">
      <alignment horizontal="right" vertical="center"/>
    </xf>
    <xf numFmtId="3" fontId="62" fillId="9" borderId="4" xfId="0" applyNumberFormat="1" applyFont="1" applyFill="1" applyBorder="1" applyAlignment="1">
      <alignment horizontal="right" vertical="center"/>
    </xf>
    <xf numFmtId="3" fontId="62" fillId="9" borderId="69" xfId="0" applyNumberFormat="1" applyFont="1" applyFill="1" applyBorder="1" applyAlignment="1">
      <alignment horizontal="right" vertical="center"/>
    </xf>
    <xf numFmtId="3" fontId="66" fillId="16" borderId="4" xfId="0" applyNumberFormat="1" applyFont="1" applyFill="1" applyBorder="1" applyAlignment="1">
      <alignment horizontal="right" vertical="center"/>
    </xf>
    <xf numFmtId="0" fontId="69" fillId="6" borderId="0" xfId="0" applyFont="1" applyFill="1"/>
    <xf numFmtId="3" fontId="66" fillId="14" borderId="4" xfId="0" applyNumberFormat="1" applyFont="1" applyFill="1" applyBorder="1" applyAlignment="1">
      <alignment horizontal="right" vertical="center"/>
    </xf>
    <xf numFmtId="3" fontId="66" fillId="3" borderId="4" xfId="1" applyNumberFormat="1" applyFont="1" applyFill="1" applyBorder="1" applyAlignment="1">
      <alignment horizontal="right" vertical="center"/>
    </xf>
    <xf numFmtId="3" fontId="66" fillId="3" borderId="69" xfId="1" applyNumberFormat="1" applyFont="1" applyFill="1" applyBorder="1" applyAlignment="1">
      <alignment horizontal="right" vertical="center"/>
    </xf>
    <xf numFmtId="3" fontId="66" fillId="8" borderId="4" xfId="1" applyNumberFormat="1" applyFont="1" applyFill="1" applyBorder="1" applyAlignment="1">
      <alignment horizontal="right" vertical="center"/>
    </xf>
    <xf numFmtId="0" fontId="62" fillId="0" borderId="3" xfId="0" applyFont="1" applyFill="1" applyBorder="1" applyAlignment="1">
      <alignment horizontal="left" vertical="center" wrapText="1"/>
    </xf>
    <xf numFmtId="3" fontId="62" fillId="0" borderId="4" xfId="1" applyNumberFormat="1" applyFont="1" applyFill="1" applyBorder="1" applyAlignment="1">
      <alignment horizontal="right" vertical="center"/>
    </xf>
    <xf numFmtId="3" fontId="62" fillId="0" borderId="69" xfId="1" applyNumberFormat="1" applyFont="1" applyFill="1" applyBorder="1" applyAlignment="1">
      <alignment horizontal="right" vertical="center"/>
    </xf>
    <xf numFmtId="0" fontId="62" fillId="0" borderId="70" xfId="0" applyFont="1" applyFill="1" applyBorder="1" applyAlignment="1">
      <alignment horizontal="left" vertical="center" wrapText="1"/>
    </xf>
    <xf numFmtId="3" fontId="62" fillId="0" borderId="4" xfId="1" applyNumberFormat="1" applyFont="1" applyBorder="1" applyAlignment="1" applyProtection="1">
      <alignment horizontal="right" vertical="center"/>
      <protection locked="0"/>
    </xf>
    <xf numFmtId="3" fontId="62" fillId="0" borderId="69" xfId="1" applyNumberFormat="1" applyFont="1" applyBorder="1" applyAlignment="1" applyProtection="1">
      <alignment horizontal="right" vertical="center"/>
      <protection locked="0"/>
    </xf>
    <xf numFmtId="3" fontId="66" fillId="8" borderId="4" xfId="0" applyNumberFormat="1" applyFont="1" applyFill="1" applyBorder="1" applyAlignment="1">
      <alignment horizontal="right" vertical="center"/>
    </xf>
    <xf numFmtId="3" fontId="66" fillId="8" borderId="6" xfId="1" applyNumberFormat="1" applyFont="1" applyFill="1" applyBorder="1" applyAlignment="1" applyProtection="1">
      <alignment horizontal="right" vertical="center"/>
      <protection locked="0"/>
    </xf>
    <xf numFmtId="3" fontId="66" fillId="8" borderId="4" xfId="1" applyNumberFormat="1" applyFont="1" applyFill="1" applyBorder="1" applyAlignment="1" applyProtection="1">
      <alignment horizontal="right" vertical="center"/>
      <protection locked="0"/>
    </xf>
    <xf numFmtId="0" fontId="62" fillId="0" borderId="0" xfId="0" applyFont="1" applyFill="1"/>
    <xf numFmtId="3" fontId="62" fillId="0" borderId="69" xfId="1" applyNumberFormat="1" applyFont="1" applyFill="1" applyBorder="1" applyAlignment="1" applyProtection="1">
      <alignment horizontal="right" vertical="center"/>
      <protection locked="0"/>
    </xf>
    <xf numFmtId="3" fontId="62" fillId="0" borderId="4" xfId="1" applyNumberFormat="1" applyFont="1" applyFill="1" applyBorder="1" applyAlignment="1" applyProtection="1">
      <alignment horizontal="right" vertical="center"/>
      <protection locked="0"/>
    </xf>
    <xf numFmtId="3" fontId="66" fillId="2" borderId="4" xfId="0" applyNumberFormat="1" applyFont="1" applyFill="1" applyBorder="1" applyAlignment="1">
      <alignment horizontal="right" vertical="center"/>
    </xf>
    <xf numFmtId="3" fontId="70" fillId="9" borderId="4" xfId="1" applyNumberFormat="1" applyFont="1" applyFill="1" applyBorder="1" applyAlignment="1">
      <alignment horizontal="right" vertical="center"/>
    </xf>
    <xf numFmtId="3" fontId="62" fillId="9" borderId="4" xfId="1" applyNumberFormat="1" applyFont="1" applyFill="1" applyBorder="1" applyAlignment="1">
      <alignment horizontal="right" vertical="center"/>
    </xf>
    <xf numFmtId="3" fontId="62" fillId="9" borderId="4" xfId="1" applyNumberFormat="1" applyFont="1" applyFill="1" applyBorder="1" applyAlignment="1" applyProtection="1">
      <alignment horizontal="right" vertical="center"/>
      <protection locked="0"/>
    </xf>
    <xf numFmtId="3" fontId="62" fillId="9" borderId="7" xfId="1" applyNumberFormat="1" applyFont="1" applyFill="1" applyBorder="1" applyAlignment="1">
      <alignment horizontal="right" vertical="center"/>
    </xf>
    <xf numFmtId="3" fontId="62" fillId="8" borderId="4" xfId="1" applyNumberFormat="1" applyFont="1" applyFill="1" applyBorder="1" applyAlignment="1" applyProtection="1">
      <alignment horizontal="right" vertical="center"/>
      <protection locked="0"/>
    </xf>
    <xf numFmtId="3" fontId="62" fillId="9" borderId="69" xfId="1" applyNumberFormat="1" applyFont="1" applyFill="1" applyBorder="1" applyAlignment="1" applyProtection="1">
      <alignment horizontal="right" vertical="center"/>
      <protection locked="0"/>
    </xf>
    <xf numFmtId="3" fontId="66" fillId="10" borderId="4" xfId="1" applyNumberFormat="1" applyFont="1" applyFill="1" applyBorder="1" applyAlignment="1">
      <alignment horizontal="right" vertical="center"/>
    </xf>
    <xf numFmtId="3" fontId="62" fillId="8" borderId="7" xfId="1" applyNumberFormat="1" applyFont="1" applyFill="1" applyBorder="1" applyAlignment="1">
      <alignment horizontal="right" vertical="center"/>
    </xf>
    <xf numFmtId="0" fontId="62" fillId="0" borderId="4" xfId="0" applyFont="1" applyFill="1" applyBorder="1" applyAlignment="1">
      <alignment horizontal="left" vertical="center" wrapText="1"/>
    </xf>
    <xf numFmtId="3" fontId="62" fillId="0" borderId="84" xfId="1" applyNumberFormat="1" applyFont="1" applyFill="1" applyBorder="1" applyAlignment="1" applyProtection="1">
      <alignment horizontal="right" vertical="center"/>
      <protection locked="0"/>
    </xf>
    <xf numFmtId="3" fontId="66" fillId="13" borderId="4" xfId="1" applyNumberFormat="1" applyFont="1" applyFill="1" applyBorder="1" applyAlignment="1" applyProtection="1">
      <alignment horizontal="right" vertical="center"/>
      <protection locked="0"/>
    </xf>
    <xf numFmtId="3" fontId="66" fillId="13" borderId="69" xfId="1" applyNumberFormat="1" applyFont="1" applyFill="1" applyBorder="1" applyAlignment="1" applyProtection="1">
      <alignment horizontal="right" vertical="center"/>
      <protection locked="0"/>
    </xf>
    <xf numFmtId="3" fontId="62" fillId="6" borderId="0" xfId="0" applyNumberFormat="1" applyFont="1" applyFill="1"/>
    <xf numFmtId="3" fontId="66" fillId="8" borderId="69" xfId="1" applyNumberFormat="1" applyFont="1" applyFill="1" applyBorder="1" applyAlignment="1">
      <alignment horizontal="right" vertical="center"/>
    </xf>
    <xf numFmtId="0" fontId="62" fillId="0" borderId="4" xfId="0" applyFont="1" applyBorder="1" applyAlignment="1">
      <alignment vertical="center" wrapText="1"/>
    </xf>
    <xf numFmtId="0" fontId="62" fillId="0" borderId="4" xfId="0" applyFont="1" applyFill="1" applyBorder="1" applyAlignment="1">
      <alignment vertical="center" wrapText="1"/>
    </xf>
    <xf numFmtId="3" fontId="69" fillId="9" borderId="4" xfId="1" applyNumberFormat="1" applyFont="1" applyFill="1" applyBorder="1" applyAlignment="1" applyProtection="1">
      <alignment horizontal="right" vertical="center"/>
      <protection locked="0"/>
    </xf>
    <xf numFmtId="0" fontId="66" fillId="6" borderId="0" xfId="0" applyFont="1" applyFill="1"/>
    <xf numFmtId="0" fontId="66" fillId="0" borderId="0" xfId="0" applyFont="1" applyFill="1"/>
    <xf numFmtId="0" fontId="66" fillId="5" borderId="0" xfId="0" applyFont="1" applyFill="1"/>
    <xf numFmtId="3" fontId="62" fillId="0" borderId="75" xfId="1" applyNumberFormat="1" applyFont="1" applyFill="1" applyBorder="1" applyAlignment="1" applyProtection="1">
      <alignment horizontal="right" vertical="center"/>
      <protection locked="0"/>
    </xf>
    <xf numFmtId="3" fontId="62" fillId="0" borderId="9" xfId="1" applyNumberFormat="1" applyFont="1" applyFill="1" applyBorder="1" applyAlignment="1" applyProtection="1">
      <alignment horizontal="right" vertical="center"/>
      <protection locked="0"/>
    </xf>
    <xf numFmtId="3" fontId="62" fillId="0" borderId="75" xfId="1" applyNumberFormat="1" applyFont="1" applyBorder="1" applyAlignment="1" applyProtection="1">
      <alignment horizontal="right" vertical="center"/>
      <protection locked="0"/>
    </xf>
    <xf numFmtId="3" fontId="62" fillId="0" borderId="84" xfId="1" applyNumberFormat="1" applyFont="1" applyBorder="1" applyAlignment="1" applyProtection="1">
      <alignment horizontal="right" vertical="center"/>
      <protection locked="0"/>
    </xf>
    <xf numFmtId="3" fontId="62" fillId="0" borderId="9" xfId="1" applyNumberFormat="1" applyFont="1" applyBorder="1" applyAlignment="1" applyProtection="1">
      <alignment horizontal="right" vertical="center"/>
      <protection locked="0"/>
    </xf>
    <xf numFmtId="3" fontId="62" fillId="9" borderId="84" xfId="1" applyNumberFormat="1" applyFont="1" applyFill="1" applyBorder="1" applyAlignment="1" applyProtection="1">
      <alignment horizontal="right" vertical="center"/>
      <protection locked="0"/>
    </xf>
    <xf numFmtId="3" fontId="62" fillId="9" borderId="87" xfId="1" applyNumberFormat="1" applyFont="1" applyFill="1" applyBorder="1" applyAlignment="1" applyProtection="1">
      <alignment horizontal="right" vertical="center"/>
      <protection locked="0"/>
    </xf>
    <xf numFmtId="3" fontId="62" fillId="0" borderId="87" xfId="1" applyNumberFormat="1" applyFont="1" applyBorder="1" applyAlignment="1" applyProtection="1">
      <alignment horizontal="right" vertical="center"/>
      <protection locked="0"/>
    </xf>
    <xf numFmtId="3" fontId="62" fillId="9" borderId="75" xfId="1" applyNumberFormat="1" applyFont="1" applyFill="1" applyBorder="1" applyAlignment="1" applyProtection="1">
      <alignment horizontal="right" vertical="center"/>
      <protection locked="0"/>
    </xf>
    <xf numFmtId="3" fontId="66" fillId="17" borderId="4" xfId="1" applyNumberFormat="1" applyFont="1" applyFill="1" applyBorder="1" applyAlignment="1" applyProtection="1">
      <alignment horizontal="right" vertical="center"/>
      <protection locked="0"/>
    </xf>
    <xf numFmtId="3" fontId="66" fillId="8" borderId="69" xfId="11" applyNumberFormat="1" applyFont="1" applyFill="1" applyBorder="1" applyAlignment="1">
      <alignment horizontal="right" vertical="center" wrapText="1"/>
    </xf>
    <xf numFmtId="3" fontId="62" fillId="0" borderId="76" xfId="11" applyNumberFormat="1" applyFont="1" applyFill="1" applyBorder="1" applyAlignment="1">
      <alignment horizontal="right" vertical="center" wrapText="1"/>
    </xf>
    <xf numFmtId="3" fontId="62" fillId="0" borderId="84" xfId="11" applyNumberFormat="1" applyFont="1" applyFill="1" applyBorder="1" applyAlignment="1">
      <alignment horizontal="right" vertical="center" wrapText="1"/>
    </xf>
    <xf numFmtId="3" fontId="62" fillId="0" borderId="2" xfId="11" applyNumberFormat="1" applyFont="1" applyFill="1" applyBorder="1" applyAlignment="1">
      <alignment horizontal="right" vertical="center" wrapText="1"/>
    </xf>
    <xf numFmtId="3" fontId="66" fillId="2" borderId="4" xfId="1" applyNumberFormat="1" applyFont="1" applyFill="1" applyBorder="1" applyAlignment="1">
      <alignment horizontal="right" vertical="center"/>
    </xf>
    <xf numFmtId="0" fontId="66" fillId="0" borderId="0" xfId="0" applyFont="1"/>
    <xf numFmtId="3" fontId="66" fillId="2" borderId="4" xfId="1" applyNumberFormat="1" applyFont="1" applyFill="1" applyBorder="1" applyAlignment="1" applyProtection="1">
      <alignment horizontal="right" vertical="center"/>
      <protection locked="0"/>
    </xf>
    <xf numFmtId="3" fontId="62" fillId="6" borderId="4" xfId="1" applyNumberFormat="1" applyFont="1" applyFill="1" applyBorder="1" applyAlignment="1" applyProtection="1">
      <alignment horizontal="right" vertical="center"/>
      <protection locked="0"/>
    </xf>
    <xf numFmtId="3" fontId="62" fillId="6" borderId="69" xfId="1" applyNumberFormat="1" applyFont="1" applyFill="1" applyBorder="1" applyAlignment="1" applyProtection="1">
      <alignment horizontal="right" vertical="center"/>
      <protection locked="0"/>
    </xf>
    <xf numFmtId="3" fontId="62" fillId="9" borderId="69" xfId="1" applyNumberFormat="1" applyFont="1" applyFill="1" applyBorder="1" applyAlignment="1">
      <alignment horizontal="right" vertical="center"/>
    </xf>
    <xf numFmtId="3" fontId="62" fillId="6" borderId="4" xfId="1" applyNumberFormat="1" applyFont="1" applyFill="1" applyBorder="1" applyAlignment="1">
      <alignment horizontal="right" vertical="center"/>
    </xf>
    <xf numFmtId="3" fontId="62" fillId="6" borderId="7" xfId="1" applyNumberFormat="1" applyFont="1" applyFill="1" applyBorder="1" applyAlignment="1">
      <alignment horizontal="right" vertical="center"/>
    </xf>
    <xf numFmtId="3" fontId="66" fillId="15" borderId="4" xfId="1" applyNumberFormat="1" applyFont="1" applyFill="1" applyBorder="1" applyAlignment="1" applyProtection="1">
      <alignment horizontal="right" vertical="center"/>
      <protection locked="0"/>
    </xf>
    <xf numFmtId="3" fontId="62" fillId="20" borderId="90" xfId="1" applyNumberFormat="1" applyFont="1" applyFill="1" applyBorder="1" applyAlignment="1" applyProtection="1">
      <alignment horizontal="right" vertical="center"/>
      <protection locked="0"/>
    </xf>
    <xf numFmtId="3" fontId="62" fillId="20" borderId="85" xfId="1" applyNumberFormat="1" applyFont="1" applyFill="1" applyBorder="1" applyAlignment="1" applyProtection="1">
      <alignment horizontal="right" vertical="center"/>
      <protection locked="0"/>
    </xf>
    <xf numFmtId="3" fontId="66" fillId="8" borderId="84" xfId="1" applyNumberFormat="1" applyFont="1" applyFill="1" applyBorder="1" applyAlignment="1" applyProtection="1">
      <alignment horizontal="right" vertical="center"/>
      <protection locked="0"/>
    </xf>
    <xf numFmtId="3" fontId="66" fillId="9" borderId="84" xfId="1" applyNumberFormat="1" applyFont="1" applyFill="1" applyBorder="1" applyAlignment="1" applyProtection="1">
      <alignment horizontal="right" vertical="center"/>
      <protection locked="0"/>
    </xf>
    <xf numFmtId="0" fontId="64" fillId="0" borderId="0" xfId="0" applyFont="1" applyFill="1" applyAlignment="1">
      <alignment horizontal="center" vertical="center" wrapText="1"/>
    </xf>
    <xf numFmtId="3" fontId="66" fillId="8" borderId="69" xfId="0" applyNumberFormat="1" applyFont="1" applyFill="1" applyBorder="1" applyAlignment="1">
      <alignment horizontal="center" vertical="center" wrapText="1"/>
    </xf>
    <xf numFmtId="0" fontId="66" fillId="8" borderId="69" xfId="0" applyFont="1" applyFill="1" applyBorder="1" applyAlignment="1">
      <alignment horizontal="center" vertical="center" wrapText="1"/>
    </xf>
    <xf numFmtId="3" fontId="66" fillId="0" borderId="69" xfId="11" applyNumberFormat="1" applyFont="1" applyBorder="1" applyAlignment="1">
      <alignment horizontal="right" vertical="center" wrapText="1"/>
    </xf>
    <xf numFmtId="3" fontId="62" fillId="0" borderId="84" xfId="11" applyNumberFormat="1" applyFont="1" applyBorder="1" applyAlignment="1">
      <alignment horizontal="right" vertical="center" wrapText="1"/>
    </xf>
    <xf numFmtId="3" fontId="62" fillId="9" borderId="84" xfId="11" applyNumberFormat="1" applyFont="1" applyFill="1" applyBorder="1" applyAlignment="1">
      <alignment horizontal="right" vertical="center" wrapText="1"/>
    </xf>
    <xf numFmtId="3" fontId="66" fillId="8" borderId="69" xfId="1" applyNumberFormat="1" applyFont="1" applyFill="1" applyBorder="1" applyAlignment="1" applyProtection="1">
      <alignment horizontal="right" vertical="center"/>
      <protection locked="0"/>
    </xf>
    <xf numFmtId="3" fontId="78" fillId="9" borderId="69" xfId="1" applyNumberFormat="1" applyFont="1" applyFill="1" applyBorder="1" applyAlignment="1" applyProtection="1">
      <alignment horizontal="right" vertical="center"/>
      <protection locked="0"/>
    </xf>
    <xf numFmtId="3" fontId="62" fillId="0" borderId="0" xfId="0" applyNumberFormat="1" applyFont="1" applyFill="1"/>
    <xf numFmtId="3" fontId="78" fillId="9" borderId="84" xfId="1" applyNumberFormat="1" applyFont="1" applyFill="1" applyBorder="1" applyAlignment="1" applyProtection="1">
      <alignment horizontal="right" vertical="center"/>
      <protection locked="0"/>
    </xf>
    <xf numFmtId="3" fontId="62" fillId="6" borderId="0" xfId="0" applyNumberFormat="1" applyFont="1" applyFill="1" applyAlignment="1">
      <alignment wrapText="1"/>
    </xf>
    <xf numFmtId="3" fontId="79" fillId="6" borderId="0" xfId="0" applyNumberFormat="1" applyFont="1" applyFill="1"/>
    <xf numFmtId="3" fontId="62" fillId="8" borderId="69" xfId="1" applyNumberFormat="1" applyFont="1" applyFill="1" applyBorder="1" applyAlignment="1" applyProtection="1">
      <alignment horizontal="right" vertical="center"/>
      <protection locked="0"/>
    </xf>
    <xf numFmtId="3" fontId="62" fillId="8" borderId="84" xfId="1" applyNumberFormat="1" applyFont="1" applyFill="1" applyBorder="1" applyAlignment="1" applyProtection="1">
      <alignment horizontal="right" vertical="center"/>
      <protection locked="0"/>
    </xf>
    <xf numFmtId="3" fontId="66" fillId="8" borderId="84" xfId="11" applyNumberFormat="1" applyFont="1" applyFill="1" applyBorder="1" applyAlignment="1">
      <alignment horizontal="right" vertical="center" wrapText="1"/>
    </xf>
    <xf numFmtId="0" fontId="79" fillId="0" borderId="0" xfId="0" applyFont="1" applyFill="1"/>
    <xf numFmtId="3" fontId="66" fillId="8" borderId="69" xfId="0" applyNumberFormat="1" applyFont="1" applyFill="1" applyBorder="1" applyAlignment="1">
      <alignment horizontal="right" vertical="center" wrapText="1"/>
    </xf>
    <xf numFmtId="0" fontId="79" fillId="6" borderId="0" xfId="0" applyFont="1" applyFill="1"/>
    <xf numFmtId="41" fontId="62" fillId="6" borderId="0" xfId="0" applyNumberFormat="1" applyFont="1" applyFill="1"/>
    <xf numFmtId="41" fontId="62" fillId="0" borderId="0" xfId="11" applyFont="1" applyFill="1"/>
    <xf numFmtId="0" fontId="62" fillId="0" borderId="85" xfId="0" applyFont="1" applyBorder="1" applyAlignment="1">
      <alignment vertical="center" wrapText="1"/>
    </xf>
    <xf numFmtId="0" fontId="62" fillId="0" borderId="70" xfId="0" applyFont="1" applyBorder="1" applyAlignment="1">
      <alignment vertical="center" wrapText="1"/>
    </xf>
    <xf numFmtId="0" fontId="81" fillId="0" borderId="0" xfId="0" applyFont="1" applyFill="1"/>
    <xf numFmtId="0" fontId="62" fillId="0" borderId="70" xfId="0" applyFont="1" applyBorder="1" applyAlignment="1">
      <alignment horizontal="left" vertical="center" wrapText="1"/>
    </xf>
    <xf numFmtId="3" fontId="62" fillId="0" borderId="69" xfId="1" applyNumberFormat="1" applyFont="1" applyFill="1" applyBorder="1" applyAlignment="1" applyProtection="1">
      <alignment horizontal="right" vertical="center"/>
    </xf>
    <xf numFmtId="3" fontId="62" fillId="5" borderId="69" xfId="1" applyNumberFormat="1" applyFont="1" applyFill="1" applyBorder="1" applyAlignment="1" applyProtection="1">
      <alignment horizontal="right" vertical="center"/>
    </xf>
    <xf numFmtId="3" fontId="62" fillId="9" borderId="69" xfId="1" applyNumberFormat="1" applyFont="1" applyFill="1" applyBorder="1" applyAlignment="1" applyProtection="1">
      <alignment horizontal="right" vertical="center"/>
    </xf>
    <xf numFmtId="41" fontId="62" fillId="0" borderId="0" xfId="0" applyNumberFormat="1" applyFont="1" applyFill="1"/>
    <xf numFmtId="0" fontId="86" fillId="6" borderId="0" xfId="0" applyFont="1" applyFill="1" applyBorder="1" applyAlignment="1">
      <alignment vertical="center" wrapText="1"/>
    </xf>
    <xf numFmtId="0" fontId="86" fillId="6" borderId="0" xfId="0" applyFont="1" applyFill="1" applyBorder="1" applyAlignment="1">
      <alignment wrapText="1"/>
    </xf>
    <xf numFmtId="0" fontId="85" fillId="8" borderId="4" xfId="0" applyFont="1" applyFill="1" applyBorder="1" applyAlignment="1">
      <alignment horizontal="center" vertical="center" wrapText="1"/>
    </xf>
    <xf numFmtId="3" fontId="85" fillId="8" borderId="4" xfId="0" applyNumberFormat="1" applyFont="1" applyFill="1" applyBorder="1" applyAlignment="1">
      <alignment horizontal="center" vertical="center" wrapText="1"/>
    </xf>
    <xf numFmtId="0" fontId="62" fillId="9" borderId="3" xfId="0" applyFont="1" applyFill="1" applyBorder="1" applyAlignment="1">
      <alignment vertical="center"/>
    </xf>
    <xf numFmtId="0" fontId="62" fillId="9" borderId="76" xfId="0" applyFont="1" applyFill="1" applyBorder="1" applyAlignment="1">
      <alignment vertical="center"/>
    </xf>
    <xf numFmtId="0" fontId="62" fillId="9" borderId="6" xfId="0" applyFont="1" applyFill="1" applyBorder="1" applyAlignment="1">
      <alignment vertical="center"/>
    </xf>
    <xf numFmtId="3" fontId="87" fillId="8" borderId="4" xfId="0" applyNumberFormat="1" applyFont="1" applyFill="1" applyBorder="1" applyAlignment="1">
      <alignment horizontal="right" vertical="center" wrapText="1"/>
    </xf>
    <xf numFmtId="4" fontId="69" fillId="6" borderId="0" xfId="0" applyNumberFormat="1" applyFont="1" applyFill="1" applyBorder="1" applyAlignment="1">
      <alignment horizontal="center" vertical="center" wrapText="1"/>
    </xf>
    <xf numFmtId="0" fontId="69" fillId="6" borderId="0" xfId="0" applyFont="1" applyFill="1" applyBorder="1" applyAlignment="1">
      <alignment horizontal="center" wrapText="1"/>
    </xf>
    <xf numFmtId="3" fontId="62" fillId="8" borderId="4" xfId="0" applyNumberFormat="1" applyFont="1" applyFill="1" applyBorder="1" applyAlignment="1">
      <alignment horizontal="right" vertical="center" wrapText="1"/>
    </xf>
    <xf numFmtId="3" fontId="62" fillId="8" borderId="4" xfId="1" applyNumberFormat="1" applyFont="1" applyFill="1" applyBorder="1" applyAlignment="1" applyProtection="1">
      <alignment horizontal="right" vertical="center"/>
    </xf>
    <xf numFmtId="3" fontId="62" fillId="0" borderId="0" xfId="1" applyNumberFormat="1" applyFont="1" applyFill="1" applyBorder="1" applyAlignment="1" applyProtection="1">
      <alignment horizontal="right" vertical="center"/>
    </xf>
    <xf numFmtId="3" fontId="62" fillId="6" borderId="0" xfId="1" applyNumberFormat="1" applyFont="1" applyFill="1" applyBorder="1" applyAlignment="1" applyProtection="1">
      <alignment horizontal="right"/>
    </xf>
    <xf numFmtId="0" fontId="62" fillId="9" borderId="85" xfId="0" applyFont="1" applyFill="1" applyBorder="1" applyAlignment="1">
      <alignment vertical="center"/>
    </xf>
    <xf numFmtId="0" fontId="62" fillId="9" borderId="90" xfId="0" applyFont="1" applyFill="1" applyBorder="1" applyAlignment="1">
      <alignment vertical="center"/>
    </xf>
    <xf numFmtId="0" fontId="62" fillId="9" borderId="91" xfId="0" applyFont="1" applyFill="1" applyBorder="1" applyAlignment="1">
      <alignment vertical="center"/>
    </xf>
    <xf numFmtId="3" fontId="62" fillId="8" borderId="84" xfId="0" applyNumberFormat="1" applyFont="1" applyFill="1" applyBorder="1" applyAlignment="1">
      <alignment horizontal="right" vertical="center" wrapText="1"/>
    </xf>
    <xf numFmtId="3" fontId="62" fillId="8" borderId="84" xfId="1" applyNumberFormat="1" applyFont="1" applyFill="1" applyBorder="1" applyAlignment="1" applyProtection="1">
      <alignment horizontal="right" vertical="center"/>
    </xf>
    <xf numFmtId="3" fontId="62" fillId="6" borderId="0" xfId="1" applyNumberFormat="1" applyFont="1" applyFill="1" applyBorder="1" applyAlignment="1" applyProtection="1">
      <alignment horizontal="right" vertical="center"/>
    </xf>
    <xf numFmtId="3" fontId="62" fillId="0" borderId="4" xfId="0" applyNumberFormat="1" applyFont="1" applyFill="1" applyBorder="1" applyAlignment="1">
      <alignment horizontal="right" vertical="center" wrapText="1"/>
    </xf>
    <xf numFmtId="3" fontId="62" fillId="0" borderId="4" xfId="1" applyNumberFormat="1" applyFont="1" applyBorder="1" applyAlignment="1" applyProtection="1">
      <alignment horizontal="right" vertical="center"/>
    </xf>
    <xf numFmtId="3" fontId="62" fillId="0" borderId="4" xfId="0" applyNumberFormat="1" applyFont="1" applyBorder="1" applyAlignment="1">
      <alignment horizontal="right" vertical="center" wrapText="1"/>
    </xf>
    <xf numFmtId="0" fontId="62" fillId="9" borderId="70" xfId="0" applyFont="1" applyFill="1" applyBorder="1" applyAlignment="1">
      <alignment vertical="center"/>
    </xf>
    <xf numFmtId="0" fontId="62" fillId="9" borderId="71" xfId="0" applyFont="1" applyFill="1" applyBorder="1" applyAlignment="1">
      <alignment vertical="center"/>
    </xf>
    <xf numFmtId="3" fontId="62" fillId="0" borderId="69" xfId="0" applyNumberFormat="1" applyFont="1" applyFill="1" applyBorder="1" applyAlignment="1">
      <alignment horizontal="right" vertical="center" wrapText="1"/>
    </xf>
    <xf numFmtId="3" fontId="76" fillId="0" borderId="4" xfId="0" applyNumberFormat="1" applyFont="1" applyFill="1" applyBorder="1" applyAlignment="1">
      <alignment horizontal="right" vertical="center" wrapText="1"/>
    </xf>
    <xf numFmtId="3" fontId="87" fillId="2" borderId="4" xfId="0" applyNumberFormat="1" applyFont="1" applyFill="1" applyBorder="1" applyAlignment="1">
      <alignment horizontal="right" vertical="center" wrapText="1"/>
    </xf>
    <xf numFmtId="3" fontId="66" fillId="6" borderId="0" xfId="1" applyNumberFormat="1" applyFont="1" applyFill="1" applyBorder="1" applyAlignment="1" applyProtection="1">
      <alignment horizontal="right" vertical="center"/>
    </xf>
    <xf numFmtId="3" fontId="66" fillId="6" borderId="0" xfId="1" applyNumberFormat="1" applyFont="1" applyFill="1" applyBorder="1" applyAlignment="1" applyProtection="1">
      <alignment horizontal="right"/>
    </xf>
    <xf numFmtId="3" fontId="80" fillId="0" borderId="4" xfId="0" applyNumberFormat="1" applyFont="1" applyFill="1" applyBorder="1" applyAlignment="1">
      <alignment horizontal="right" vertical="center" wrapText="1"/>
    </xf>
    <xf numFmtId="3" fontId="62" fillId="0" borderId="10" xfId="0" applyNumberFormat="1" applyFont="1" applyBorder="1" applyAlignment="1">
      <alignment horizontal="right" vertical="center" wrapText="1"/>
    </xf>
    <xf numFmtId="3" fontId="62" fillId="0" borderId="1" xfId="1" applyNumberFormat="1" applyFont="1" applyBorder="1" applyAlignment="1" applyProtection="1">
      <alignment horizontal="right" vertical="center"/>
    </xf>
    <xf numFmtId="3" fontId="62" fillId="0" borderId="4" xfId="1" applyNumberFormat="1" applyFont="1" applyFill="1" applyBorder="1" applyAlignment="1" applyProtection="1">
      <alignment horizontal="right" vertical="center"/>
    </xf>
    <xf numFmtId="0" fontId="62" fillId="19" borderId="2" xfId="0" applyFont="1" applyFill="1" applyBorder="1" applyAlignment="1">
      <alignment vertical="center"/>
    </xf>
    <xf numFmtId="0" fontId="62" fillId="19" borderId="76" xfId="0" applyFont="1" applyFill="1" applyBorder="1" applyAlignment="1">
      <alignment vertical="center"/>
    </xf>
    <xf numFmtId="3" fontId="62" fillId="19" borderId="22" xfId="0" applyNumberFormat="1" applyFont="1" applyFill="1" applyBorder="1" applyAlignment="1">
      <alignment horizontal="right" vertical="center" wrapText="1"/>
    </xf>
    <xf numFmtId="3" fontId="62" fillId="19" borderId="11" xfId="11" applyNumberFormat="1" applyFont="1" applyFill="1" applyBorder="1" applyAlignment="1">
      <alignment horizontal="right" vertical="center" wrapText="1"/>
    </xf>
    <xf numFmtId="41" fontId="74" fillId="0" borderId="0" xfId="11" applyNumberFormat="1" applyFont="1" applyFill="1" applyBorder="1" applyAlignment="1">
      <alignment horizontal="left" vertical="center" wrapText="1"/>
    </xf>
    <xf numFmtId="0" fontId="85" fillId="8" borderId="1" xfId="0" applyFont="1" applyFill="1" applyBorder="1" applyAlignment="1">
      <alignment horizontal="left" vertical="center" wrapText="1"/>
    </xf>
    <xf numFmtId="0" fontId="85" fillId="8" borderId="74" xfId="0" applyFont="1" applyFill="1" applyBorder="1" applyAlignment="1">
      <alignment horizontal="left" vertical="center" wrapText="1"/>
    </xf>
    <xf numFmtId="3" fontId="66" fillId="8" borderId="1" xfId="1" applyNumberFormat="1" applyFont="1" applyFill="1" applyBorder="1" applyAlignment="1" applyProtection="1">
      <alignment horizontal="center" vertical="center"/>
    </xf>
    <xf numFmtId="0" fontId="86" fillId="8" borderId="9" xfId="0" applyFont="1" applyFill="1" applyBorder="1" applyAlignment="1">
      <alignment horizontal="center" wrapText="1"/>
    </xf>
    <xf numFmtId="0" fontId="62" fillId="9" borderId="4" xfId="0" applyFont="1" applyFill="1" applyBorder="1" applyAlignment="1">
      <alignment horizontal="left" vertical="center" wrapText="1"/>
    </xf>
    <xf numFmtId="0" fontId="62" fillId="9" borderId="69" xfId="0" applyFont="1" applyFill="1" applyBorder="1" applyAlignment="1">
      <alignment horizontal="left" vertical="center" wrapText="1"/>
    </xf>
    <xf numFmtId="3" fontId="62" fillId="9" borderId="6" xfId="1" applyNumberFormat="1" applyFont="1" applyFill="1" applyBorder="1" applyAlignment="1">
      <alignment horizontal="right"/>
    </xf>
    <xf numFmtId="0" fontId="62" fillId="9" borderId="11" xfId="0" applyFont="1" applyFill="1" applyBorder="1" applyAlignment="1">
      <alignment horizontal="left" vertical="center" wrapText="1"/>
    </xf>
    <xf numFmtId="0" fontId="62" fillId="9" borderId="79" xfId="0" applyFont="1" applyFill="1" applyBorder="1" applyAlignment="1">
      <alignment horizontal="left" vertical="center" wrapText="1"/>
    </xf>
    <xf numFmtId="3" fontId="62" fillId="0" borderId="7" xfId="1" applyNumberFormat="1" applyFont="1" applyBorder="1" applyAlignment="1" applyProtection="1">
      <alignment horizontal="right" vertical="center"/>
      <protection locked="0"/>
    </xf>
    <xf numFmtId="3" fontId="62" fillId="9" borderId="0" xfId="1" applyNumberFormat="1" applyFont="1" applyFill="1" applyBorder="1" applyAlignment="1">
      <alignment horizontal="right"/>
    </xf>
    <xf numFmtId="0" fontId="62" fillId="9" borderId="6" xfId="0" applyFont="1" applyFill="1" applyBorder="1" applyAlignment="1">
      <alignment horizontal="left" vertical="center" wrapText="1"/>
    </xf>
    <xf numFmtId="0" fontId="62" fillId="9" borderId="71" xfId="0" applyFont="1" applyFill="1" applyBorder="1" applyAlignment="1">
      <alignment horizontal="left" vertical="center" wrapText="1"/>
    </xf>
    <xf numFmtId="0" fontId="62" fillId="9" borderId="2" xfId="0" applyFont="1" applyFill="1" applyBorder="1" applyAlignment="1">
      <alignment horizontal="left" vertical="center" wrapText="1"/>
    </xf>
    <xf numFmtId="0" fontId="62" fillId="9" borderId="76" xfId="0" applyFont="1" applyFill="1" applyBorder="1" applyAlignment="1">
      <alignment horizontal="left" vertical="center" wrapText="1"/>
    </xf>
    <xf numFmtId="0" fontId="64" fillId="9" borderId="2" xfId="0" applyFont="1" applyFill="1" applyBorder="1" applyAlignment="1">
      <alignment horizontal="left" vertical="center" wrapText="1"/>
    </xf>
    <xf numFmtId="0" fontId="64" fillId="9" borderId="76" xfId="0" applyFont="1" applyFill="1" applyBorder="1" applyAlignment="1">
      <alignment horizontal="left" vertical="center" wrapText="1"/>
    </xf>
    <xf numFmtId="0" fontId="62" fillId="9" borderId="3" xfId="0" applyFont="1" applyFill="1" applyBorder="1" applyAlignment="1">
      <alignment vertical="center" wrapText="1"/>
    </xf>
    <xf numFmtId="0" fontId="62" fillId="9" borderId="70" xfId="0" applyFont="1" applyFill="1" applyBorder="1" applyAlignment="1">
      <alignment vertical="center" wrapText="1"/>
    </xf>
    <xf numFmtId="3" fontId="62" fillId="9" borderId="0" xfId="1" applyNumberFormat="1" applyFont="1" applyFill="1" applyBorder="1" applyAlignment="1" applyProtection="1">
      <alignment horizontal="right"/>
    </xf>
    <xf numFmtId="0" fontId="62" fillId="9" borderId="4" xfId="0" applyFont="1" applyFill="1" applyBorder="1" applyAlignment="1">
      <alignment vertical="center" wrapText="1"/>
    </xf>
    <xf numFmtId="0" fontId="62" fillId="9" borderId="69" xfId="0" applyFont="1" applyFill="1" applyBorder="1" applyAlignment="1">
      <alignment vertical="center" wrapText="1"/>
    </xf>
    <xf numFmtId="0" fontId="64" fillId="9" borderId="3" xfId="0" applyFont="1" applyFill="1" applyBorder="1" applyAlignment="1">
      <alignment horizontal="left" vertical="center" wrapText="1"/>
    </xf>
    <xf numFmtId="0" fontId="64" fillId="9" borderId="70" xfId="0" applyFont="1" applyFill="1" applyBorder="1" applyAlignment="1">
      <alignment horizontal="left" vertical="center" wrapText="1"/>
    </xf>
    <xf numFmtId="0" fontId="62" fillId="9" borderId="3" xfId="0" applyFont="1" applyFill="1" applyBorder="1" applyAlignment="1">
      <alignment horizontal="left" vertical="center" wrapText="1"/>
    </xf>
    <xf numFmtId="0" fontId="62" fillId="9" borderId="70" xfId="0" applyFont="1" applyFill="1" applyBorder="1" applyAlignment="1">
      <alignment horizontal="left" vertical="center" wrapText="1"/>
    </xf>
    <xf numFmtId="0" fontId="71" fillId="9" borderId="3" xfId="0" applyFont="1" applyFill="1" applyBorder="1" applyAlignment="1">
      <alignment horizontal="left" vertical="center" wrapText="1"/>
    </xf>
    <xf numFmtId="0" fontId="71" fillId="9" borderId="70" xfId="0" applyFont="1" applyFill="1" applyBorder="1" applyAlignment="1">
      <alignment horizontal="left" vertical="center" wrapText="1"/>
    </xf>
    <xf numFmtId="3" fontId="62" fillId="4" borderId="4" xfId="1" applyNumberFormat="1" applyFont="1" applyFill="1" applyBorder="1" applyAlignment="1" applyProtection="1">
      <alignment horizontal="right" vertical="center"/>
    </xf>
    <xf numFmtId="0" fontId="85" fillId="9" borderId="4" xfId="0" applyFont="1" applyFill="1" applyBorder="1" applyAlignment="1">
      <alignment horizontal="left" vertical="center" wrapText="1"/>
    </xf>
    <xf numFmtId="0" fontId="85" fillId="9" borderId="69" xfId="0" applyFont="1" applyFill="1" applyBorder="1" applyAlignment="1">
      <alignment horizontal="left" vertical="center" wrapText="1"/>
    </xf>
    <xf numFmtId="3" fontId="66" fillId="2" borderId="4" xfId="1" applyNumberFormat="1" applyFont="1" applyFill="1" applyBorder="1" applyAlignment="1" applyProtection="1">
      <alignment horizontal="center" vertical="center"/>
    </xf>
    <xf numFmtId="0" fontId="62" fillId="0" borderId="4" xfId="0" applyFont="1" applyBorder="1" applyAlignment="1">
      <alignment horizontal="left" vertical="center" wrapText="1"/>
    </xf>
    <xf numFmtId="0" fontId="64" fillId="9" borderId="4" xfId="0" applyFont="1" applyFill="1" applyBorder="1" applyAlignment="1">
      <alignment vertical="center" wrapText="1"/>
    </xf>
    <xf numFmtId="0" fontId="64" fillId="9" borderId="69" xfId="0" applyFont="1" applyFill="1" applyBorder="1" applyAlignment="1">
      <alignment vertical="center" wrapText="1"/>
    </xf>
    <xf numFmtId="0" fontId="76" fillId="9" borderId="3" xfId="0" applyFont="1" applyFill="1" applyBorder="1" applyAlignment="1">
      <alignment vertical="center" wrapText="1"/>
    </xf>
    <xf numFmtId="0" fontId="76" fillId="9" borderId="70" xfId="0" applyFont="1" applyFill="1" applyBorder="1" applyAlignment="1">
      <alignment vertical="center" wrapText="1"/>
    </xf>
    <xf numFmtId="0" fontId="85" fillId="8" borderId="69" xfId="0" applyFont="1" applyFill="1" applyBorder="1" applyAlignment="1">
      <alignment horizontal="center" vertical="center" wrapText="1"/>
    </xf>
    <xf numFmtId="3" fontId="66" fillId="8" borderId="4" xfId="1" applyNumberFormat="1" applyFont="1" applyFill="1" applyBorder="1" applyAlignment="1" applyProtection="1">
      <alignment horizontal="center" vertical="center"/>
    </xf>
    <xf numFmtId="3" fontId="66" fillId="8" borderId="4" xfId="1" applyNumberFormat="1" applyFont="1" applyFill="1" applyBorder="1" applyAlignment="1" applyProtection="1">
      <alignment horizontal="center" vertical="center" wrapText="1"/>
    </xf>
    <xf numFmtId="3" fontId="62" fillId="9" borderId="69" xfId="0" applyNumberFormat="1" applyFont="1" applyFill="1" applyBorder="1" applyAlignment="1">
      <alignment horizontal="right" vertical="center" wrapText="1"/>
    </xf>
    <xf numFmtId="3" fontId="62" fillId="0" borderId="4" xfId="1" quotePrefix="1" applyNumberFormat="1" applyFont="1" applyFill="1" applyBorder="1" applyAlignment="1" applyProtection="1">
      <alignment horizontal="right" vertical="center"/>
    </xf>
    <xf numFmtId="3" fontId="62" fillId="8" borderId="69" xfId="1" applyNumberFormat="1" applyFont="1" applyFill="1" applyBorder="1" applyAlignment="1" applyProtection="1">
      <alignment horizontal="right" vertical="center"/>
    </xf>
    <xf numFmtId="3" fontId="66" fillId="12" borderId="90" xfId="1" applyNumberFormat="1" applyFont="1" applyFill="1" applyBorder="1" applyAlignment="1" applyProtection="1">
      <alignment horizontal="right" vertical="center"/>
    </xf>
    <xf numFmtId="3" fontId="66" fillId="12" borderId="85" xfId="1" applyNumberFormat="1" applyFont="1" applyFill="1" applyBorder="1" applyAlignment="1" applyProtection="1">
      <alignment horizontal="right" vertical="center"/>
    </xf>
    <xf numFmtId="3" fontId="66" fillId="12" borderId="84" xfId="1" applyNumberFormat="1" applyFont="1" applyFill="1" applyBorder="1" applyAlignment="1" applyProtection="1">
      <alignment horizontal="right" vertical="center"/>
    </xf>
    <xf numFmtId="0" fontId="74" fillId="13" borderId="2" xfId="0" applyFont="1" applyFill="1" applyBorder="1" applyAlignment="1">
      <alignment horizontal="left" vertical="center" wrapText="1"/>
    </xf>
    <xf numFmtId="0" fontId="74" fillId="13" borderId="76" xfId="0" applyFont="1" applyFill="1" applyBorder="1" applyAlignment="1">
      <alignment horizontal="left" vertical="center" wrapText="1"/>
    </xf>
    <xf numFmtId="0" fontId="74" fillId="13" borderId="3" xfId="0" applyFont="1" applyFill="1" applyBorder="1" applyAlignment="1">
      <alignment horizontal="left" vertical="center" wrapText="1"/>
    </xf>
    <xf numFmtId="3" fontId="62" fillId="13" borderId="4" xfId="1" applyNumberFormat="1" applyFont="1" applyFill="1" applyBorder="1" applyAlignment="1" applyProtection="1">
      <alignment horizontal="right" vertical="center"/>
      <protection locked="0"/>
    </xf>
    <xf numFmtId="3" fontId="62" fillId="6" borderId="0" xfId="1" applyNumberFormat="1" applyFont="1" applyFill="1" applyBorder="1" applyAlignment="1">
      <alignment horizontal="right"/>
    </xf>
    <xf numFmtId="3" fontId="62" fillId="0" borderId="0" xfId="1" applyNumberFormat="1" applyFont="1" applyFill="1" applyBorder="1" applyAlignment="1">
      <alignment horizontal="right"/>
    </xf>
    <xf numFmtId="0" fontId="66" fillId="12" borderId="90" xfId="0" applyFont="1" applyFill="1" applyBorder="1" applyAlignment="1">
      <alignment horizontal="left" vertical="center" wrapText="1"/>
    </xf>
    <xf numFmtId="0" fontId="66" fillId="12" borderId="85" xfId="0" applyFont="1" applyFill="1" applyBorder="1" applyAlignment="1">
      <alignment horizontal="left" vertical="center" wrapText="1"/>
    </xf>
    <xf numFmtId="3" fontId="62" fillId="12" borderId="84" xfId="1" applyNumberFormat="1" applyFont="1" applyFill="1" applyBorder="1" applyAlignment="1" applyProtection="1">
      <alignment horizontal="right" vertical="center"/>
      <protection locked="0"/>
    </xf>
    <xf numFmtId="0" fontId="71" fillId="9" borderId="69" xfId="0" applyFont="1" applyFill="1" applyBorder="1" applyAlignment="1">
      <alignment horizontal="left" vertical="center" wrapText="1"/>
    </xf>
    <xf numFmtId="0" fontId="64" fillId="9" borderId="69" xfId="0" applyFont="1" applyFill="1" applyBorder="1" applyAlignment="1">
      <alignment horizontal="left" vertical="center" wrapText="1"/>
    </xf>
    <xf numFmtId="0" fontId="64" fillId="8" borderId="88" xfId="0" applyFont="1" applyFill="1" applyBorder="1" applyAlignment="1">
      <alignment vertical="center"/>
    </xf>
    <xf numFmtId="0" fontId="64" fillId="9" borderId="84" xfId="0" applyFont="1" applyFill="1" applyBorder="1" applyAlignment="1">
      <alignment horizontal="left" vertical="center" wrapText="1"/>
    </xf>
    <xf numFmtId="0" fontId="66" fillId="8" borderId="4" xfId="0" applyFont="1" applyFill="1" applyBorder="1" applyAlignment="1">
      <alignment vertical="center" wrapText="1"/>
    </xf>
    <xf numFmtId="0" fontId="66" fillId="8" borderId="69" xfId="0" applyFont="1" applyFill="1" applyBorder="1" applyAlignment="1">
      <alignment vertical="center" wrapText="1"/>
    </xf>
    <xf numFmtId="0" fontId="66" fillId="9" borderId="4" xfId="0" applyFont="1" applyFill="1" applyBorder="1" applyAlignment="1">
      <alignment vertical="center" wrapText="1"/>
    </xf>
    <xf numFmtId="0" fontId="66" fillId="9" borderId="69" xfId="0" applyFont="1" applyFill="1" applyBorder="1" applyAlignment="1">
      <alignment vertical="center" wrapText="1"/>
    </xf>
    <xf numFmtId="0" fontId="64" fillId="9" borderId="4" xfId="0" applyFont="1" applyFill="1" applyBorder="1" applyAlignment="1">
      <alignment horizontal="left" vertical="center" wrapText="1"/>
    </xf>
    <xf numFmtId="0" fontId="74" fillId="12" borderId="4" xfId="0" applyFont="1" applyFill="1" applyBorder="1" applyAlignment="1">
      <alignment horizontal="left" vertical="center" wrapText="1"/>
    </xf>
    <xf numFmtId="0" fontId="78" fillId="12" borderId="4" xfId="0" applyFont="1" applyFill="1" applyBorder="1"/>
    <xf numFmtId="3" fontId="66" fillId="6" borderId="0" xfId="1" applyNumberFormat="1" applyFont="1" applyFill="1" applyBorder="1" applyAlignment="1">
      <alignment horizontal="right" vertical="center"/>
    </xf>
    <xf numFmtId="0" fontId="66" fillId="6" borderId="0" xfId="0" applyFont="1" applyFill="1" applyAlignment="1">
      <alignment vertical="center"/>
    </xf>
    <xf numFmtId="0" fontId="74" fillId="12" borderId="84" xfId="0" applyFont="1" applyFill="1" applyBorder="1" applyAlignment="1">
      <alignment horizontal="center" vertical="center" wrapText="1"/>
    </xf>
    <xf numFmtId="169" fontId="62" fillId="0" borderId="4" xfId="11" applyNumberFormat="1" applyFont="1" applyBorder="1" applyAlignment="1">
      <alignment horizontal="right" vertical="center"/>
    </xf>
    <xf numFmtId="169" fontId="62" fillId="0" borderId="69" xfId="11" applyNumberFormat="1" applyFont="1" applyBorder="1" applyAlignment="1">
      <alignment horizontal="right" vertical="center"/>
    </xf>
    <xf numFmtId="169" fontId="62" fillId="0" borderId="4" xfId="11" applyNumberFormat="1" applyFont="1" applyFill="1" applyBorder="1" applyAlignment="1">
      <alignment horizontal="right" vertical="center" wrapText="1"/>
    </xf>
    <xf numFmtId="0" fontId="62" fillId="9" borderId="4" xfId="0" applyFont="1" applyFill="1" applyBorder="1"/>
    <xf numFmtId="169" fontId="62" fillId="0" borderId="4" xfId="11" applyNumberFormat="1" applyFont="1" applyFill="1" applyBorder="1" applyAlignment="1">
      <alignment horizontal="right" vertical="center"/>
    </xf>
    <xf numFmtId="0" fontId="62" fillId="9" borderId="4" xfId="0" applyFont="1" applyFill="1" applyBorder="1" applyAlignment="1">
      <alignment horizontal="left" vertical="center"/>
    </xf>
    <xf numFmtId="169" fontId="62" fillId="12" borderId="4" xfId="11" applyNumberFormat="1" applyFont="1" applyFill="1" applyBorder="1" applyAlignment="1" applyProtection="1">
      <alignment horizontal="right" vertical="center"/>
      <protection locked="0"/>
    </xf>
    <xf numFmtId="169" fontId="62" fillId="12" borderId="69" xfId="11" applyNumberFormat="1" applyFont="1" applyFill="1" applyBorder="1" applyAlignment="1" applyProtection="1">
      <alignment horizontal="right" vertical="center"/>
      <protection locked="0"/>
    </xf>
    <xf numFmtId="169" fontId="62" fillId="12" borderId="4" xfId="11" applyNumberFormat="1" applyFont="1" applyFill="1" applyBorder="1" applyAlignment="1">
      <alignment horizontal="right" vertical="center" wrapText="1"/>
    </xf>
    <xf numFmtId="169" fontId="62" fillId="13" borderId="4" xfId="11" applyNumberFormat="1" applyFont="1" applyFill="1" applyBorder="1" applyAlignment="1" applyProtection="1">
      <alignment horizontal="right" vertical="center"/>
      <protection locked="0"/>
    </xf>
    <xf numFmtId="169" fontId="62" fillId="13" borderId="69" xfId="11" applyNumberFormat="1" applyFont="1" applyFill="1" applyBorder="1" applyAlignment="1" applyProtection="1">
      <alignment horizontal="right" vertical="center"/>
      <protection locked="0"/>
    </xf>
    <xf numFmtId="169" fontId="62" fillId="13" borderId="4" xfId="11" applyNumberFormat="1" applyFont="1" applyFill="1" applyBorder="1" applyAlignment="1">
      <alignment horizontal="right" vertical="center" wrapText="1"/>
    </xf>
    <xf numFmtId="0" fontId="66" fillId="13" borderId="4" xfId="0" applyFont="1" applyFill="1" applyBorder="1" applyAlignment="1">
      <alignment horizontal="left" vertical="center" wrapText="1"/>
    </xf>
    <xf numFmtId="0" fontId="62" fillId="13" borderId="4" xfId="0" applyFont="1" applyFill="1" applyBorder="1"/>
    <xf numFmtId="2" fontId="66" fillId="8" borderId="84" xfId="0" applyNumberFormat="1" applyFont="1" applyFill="1" applyBorder="1" applyAlignment="1">
      <alignment horizontal="center" vertical="center" wrapText="1"/>
    </xf>
    <xf numFmtId="41" fontId="66" fillId="8" borderId="76" xfId="11" applyFont="1" applyFill="1" applyBorder="1" applyAlignment="1" applyProtection="1">
      <alignment horizontal="center" vertical="center"/>
      <protection locked="0"/>
    </xf>
    <xf numFmtId="41" fontId="66" fillId="8" borderId="2" xfId="11" applyFont="1" applyFill="1" applyBorder="1" applyAlignment="1">
      <alignment horizontal="center" vertical="center" wrapText="1"/>
    </xf>
    <xf numFmtId="0" fontId="66" fillId="8" borderId="3" xfId="0" applyFont="1" applyFill="1" applyBorder="1" applyAlignment="1">
      <alignment horizontal="left" vertical="center" wrapText="1"/>
    </xf>
    <xf numFmtId="0" fontId="62" fillId="8" borderId="4" xfId="0" applyFont="1" applyFill="1" applyBorder="1"/>
    <xf numFmtId="0" fontId="66" fillId="8" borderId="23" xfId="0" applyFont="1" applyFill="1" applyBorder="1" applyAlignment="1">
      <alignment horizontal="center" vertical="center" wrapText="1"/>
    </xf>
    <xf numFmtId="3" fontId="62" fillId="0" borderId="4" xfId="11" applyNumberFormat="1" applyFont="1" applyFill="1" applyBorder="1" applyAlignment="1" applyProtection="1">
      <alignment horizontal="right" vertical="center"/>
      <protection locked="0"/>
    </xf>
    <xf numFmtId="41" fontId="66" fillId="9" borderId="69" xfId="11" applyFont="1" applyFill="1" applyBorder="1" applyAlignment="1" applyProtection="1">
      <alignment horizontal="center" vertical="center"/>
      <protection locked="0"/>
    </xf>
    <xf numFmtId="41" fontId="66" fillId="9" borderId="4" xfId="11" applyFont="1" applyFill="1" applyBorder="1" applyAlignment="1">
      <alignment horizontal="center" vertical="center" wrapText="1"/>
    </xf>
    <xf numFmtId="0" fontId="66" fillId="9" borderId="4" xfId="0" applyFont="1" applyFill="1" applyBorder="1" applyAlignment="1">
      <alignment horizontal="left" vertical="center" wrapText="1"/>
    </xf>
    <xf numFmtId="3" fontId="62" fillId="0" borderId="84" xfId="11" applyNumberFormat="1" applyFont="1" applyFill="1" applyBorder="1" applyAlignment="1" applyProtection="1">
      <alignment horizontal="right" vertical="center"/>
      <protection locked="0"/>
    </xf>
    <xf numFmtId="41" fontId="66" fillId="9" borderId="84" xfId="11" applyFont="1" applyFill="1" applyBorder="1" applyAlignment="1" applyProtection="1">
      <alignment horizontal="center" vertical="center"/>
      <protection locked="0"/>
    </xf>
    <xf numFmtId="41" fontId="66" fillId="9" borderId="84" xfId="11" applyFont="1" applyFill="1" applyBorder="1" applyAlignment="1">
      <alignment horizontal="center" vertical="center" wrapText="1"/>
    </xf>
    <xf numFmtId="0" fontId="66" fillId="9" borderId="84" xfId="0" applyFont="1" applyFill="1" applyBorder="1" applyAlignment="1">
      <alignment horizontal="left" vertical="center" wrapText="1"/>
    </xf>
    <xf numFmtId="0" fontId="62" fillId="9" borderId="84" xfId="0" applyFont="1" applyFill="1" applyBorder="1"/>
    <xf numFmtId="0" fontId="62" fillId="8" borderId="23" xfId="0" applyFont="1" applyFill="1" applyBorder="1"/>
    <xf numFmtId="0" fontId="66" fillId="8" borderId="11" xfId="0" applyFont="1" applyFill="1" applyBorder="1" applyAlignment="1">
      <alignment horizontal="center" vertical="center" wrapText="1"/>
    </xf>
    <xf numFmtId="3" fontId="62" fillId="8" borderId="4" xfId="0" applyNumberFormat="1" applyFont="1" applyFill="1" applyBorder="1" applyAlignment="1">
      <alignment horizontal="right" vertical="center"/>
    </xf>
    <xf numFmtId="41" fontId="66" fillId="8" borderId="69" xfId="11" applyFont="1" applyFill="1" applyBorder="1" applyAlignment="1" applyProtection="1">
      <alignment horizontal="center" vertical="center"/>
      <protection locked="0"/>
    </xf>
    <xf numFmtId="41" fontId="66" fillId="8" borderId="4" xfId="11" applyFont="1" applyFill="1" applyBorder="1" applyAlignment="1">
      <alignment horizontal="center" vertical="center" wrapText="1"/>
    </xf>
    <xf numFmtId="0" fontId="66" fillId="8" borderId="4" xfId="0" applyFont="1" applyFill="1" applyBorder="1" applyAlignment="1">
      <alignment horizontal="left" vertical="center" wrapText="1"/>
    </xf>
    <xf numFmtId="0" fontId="66" fillId="8" borderId="4" xfId="0" applyFont="1" applyFill="1" applyBorder="1"/>
    <xf numFmtId="2" fontId="66" fillId="15" borderId="84" xfId="0" applyNumberFormat="1" applyFont="1" applyFill="1" applyBorder="1" applyAlignment="1">
      <alignment horizontal="center" vertical="center" wrapText="1"/>
    </xf>
    <xf numFmtId="2" fontId="66" fillId="15" borderId="2" xfId="0" applyNumberFormat="1" applyFont="1" applyFill="1" applyBorder="1" applyAlignment="1">
      <alignment horizontal="center" vertical="center" wrapText="1"/>
    </xf>
    <xf numFmtId="2" fontId="66" fillId="15" borderId="3" xfId="0" applyNumberFormat="1" applyFont="1" applyFill="1" applyBorder="1" applyAlignment="1">
      <alignment horizontal="center" vertical="center" wrapText="1"/>
    </xf>
    <xf numFmtId="2" fontId="66" fillId="15" borderId="4" xfId="1" applyNumberFormat="1" applyFont="1" applyFill="1" applyBorder="1" applyAlignment="1">
      <alignment horizontal="center" vertical="center" wrapText="1"/>
    </xf>
    <xf numFmtId="3" fontId="62" fillId="0" borderId="75" xfId="0" applyNumberFormat="1" applyFont="1" applyFill="1" applyBorder="1" applyAlignment="1">
      <alignment horizontal="right" vertical="center" wrapText="1"/>
    </xf>
    <xf numFmtId="3" fontId="62" fillId="9" borderId="9" xfId="0" applyNumberFormat="1" applyFont="1" applyFill="1" applyBorder="1" applyAlignment="1">
      <alignment horizontal="right" vertical="center" wrapText="1"/>
    </xf>
    <xf numFmtId="3" fontId="62" fillId="9" borderId="8" xfId="0" applyNumberFormat="1" applyFont="1" applyFill="1" applyBorder="1" applyAlignment="1">
      <alignment horizontal="right" vertical="center" wrapText="1"/>
    </xf>
    <xf numFmtId="3" fontId="62" fillId="9" borderId="84" xfId="0" applyNumberFormat="1" applyFont="1" applyFill="1" applyBorder="1" applyAlignment="1">
      <alignment horizontal="right" vertical="center" wrapText="1"/>
    </xf>
    <xf numFmtId="3" fontId="62" fillId="9" borderId="0" xfId="0" applyNumberFormat="1" applyFont="1" applyFill="1" applyBorder="1" applyAlignment="1">
      <alignment horizontal="right" vertical="center" wrapText="1"/>
    </xf>
    <xf numFmtId="3" fontId="62" fillId="9" borderId="13" xfId="0" applyNumberFormat="1" applyFont="1" applyFill="1" applyBorder="1" applyAlignment="1">
      <alignment horizontal="right" vertical="center" wrapText="1"/>
    </xf>
    <xf numFmtId="3" fontId="62" fillId="0" borderId="84" xfId="0" applyNumberFormat="1" applyFont="1" applyFill="1" applyBorder="1" applyAlignment="1">
      <alignment horizontal="right" vertical="center" wrapText="1"/>
    </xf>
    <xf numFmtId="3" fontId="62" fillId="9" borderId="4" xfId="1" applyNumberFormat="1" applyFont="1" applyFill="1" applyBorder="1" applyAlignment="1" applyProtection="1">
      <alignment horizontal="right" vertical="center"/>
    </xf>
    <xf numFmtId="3" fontId="62" fillId="9" borderId="84" xfId="1" applyNumberFormat="1" applyFont="1" applyFill="1" applyBorder="1" applyAlignment="1" applyProtection="1">
      <alignment horizontal="right" vertical="center"/>
    </xf>
    <xf numFmtId="3" fontId="62" fillId="0" borderId="84" xfId="1" applyNumberFormat="1" applyFont="1" applyFill="1" applyBorder="1" applyAlignment="1" applyProtection="1">
      <alignment horizontal="right" vertical="center"/>
    </xf>
    <xf numFmtId="3" fontId="62" fillId="9" borderId="4" xfId="0" applyNumberFormat="1" applyFont="1" applyFill="1" applyBorder="1" applyAlignment="1">
      <alignment horizontal="right" vertical="center" wrapText="1"/>
    </xf>
    <xf numFmtId="0" fontId="62" fillId="6" borderId="4" xfId="0" applyFont="1" applyFill="1" applyBorder="1" applyAlignment="1">
      <alignment vertical="center" wrapText="1"/>
    </xf>
    <xf numFmtId="3" fontId="62" fillId="9" borderId="22" xfId="0" applyNumberFormat="1" applyFont="1" applyFill="1" applyBorder="1" applyAlignment="1">
      <alignment horizontal="right" vertical="center" wrapText="1"/>
    </xf>
    <xf numFmtId="3" fontId="62" fillId="9" borderId="12" xfId="0" applyNumberFormat="1" applyFont="1" applyFill="1" applyBorder="1" applyAlignment="1">
      <alignment horizontal="right" vertical="center" wrapText="1"/>
    </xf>
    <xf numFmtId="0" fontId="62" fillId="0" borderId="0" xfId="0" applyFont="1" applyAlignment="1">
      <alignment horizontal="center"/>
    </xf>
    <xf numFmtId="0" fontId="62" fillId="0" borderId="0" xfId="0" applyFont="1" applyAlignment="1">
      <alignment horizontal="left"/>
    </xf>
    <xf numFmtId="0" fontId="62" fillId="0" borderId="0" xfId="0" applyFont="1" applyAlignment="1">
      <alignment wrapText="1"/>
    </xf>
    <xf numFmtId="167" fontId="62" fillId="0" borderId="0" xfId="1" applyNumberFormat="1" applyFont="1" applyAlignment="1">
      <alignment horizontal="center"/>
    </xf>
    <xf numFmtId="0" fontId="0" fillId="0" borderId="84" xfId="0" applyBorder="1"/>
    <xf numFmtId="0" fontId="91" fillId="25" borderId="84" xfId="0" applyFont="1" applyFill="1" applyBorder="1"/>
    <xf numFmtId="0" fontId="30" fillId="0" borderId="84" xfId="0" applyFont="1" applyBorder="1"/>
    <xf numFmtId="0" fontId="30" fillId="0" borderId="84" xfId="0" applyFont="1" applyFill="1" applyBorder="1"/>
    <xf numFmtId="0" fontId="26" fillId="0" borderId="84" xfId="0" applyFont="1" applyBorder="1"/>
    <xf numFmtId="0" fontId="30" fillId="6" borderId="84" xfId="0" applyFont="1" applyFill="1" applyBorder="1"/>
    <xf numFmtId="0" fontId="62" fillId="0" borderId="84" xfId="0" applyFont="1" applyBorder="1"/>
    <xf numFmtId="0" fontId="62" fillId="0" borderId="84" xfId="0" applyFont="1" applyFill="1" applyBorder="1"/>
    <xf numFmtId="0" fontId="66" fillId="5" borderId="84" xfId="0" applyFont="1" applyFill="1" applyBorder="1"/>
    <xf numFmtId="0" fontId="66" fillId="0" borderId="84" xfId="0" applyFont="1" applyBorder="1"/>
    <xf numFmtId="0" fontId="93" fillId="0" borderId="0" xfId="0" applyFont="1"/>
    <xf numFmtId="0" fontId="94" fillId="0" borderId="0" xfId="0" applyFont="1"/>
    <xf numFmtId="0" fontId="92" fillId="0" borderId="0" xfId="0" applyFont="1"/>
    <xf numFmtId="0" fontId="16" fillId="0" borderId="0" xfId="0" applyFont="1" applyAlignment="1">
      <alignment horizontal="center" vertical="center" wrapText="1"/>
    </xf>
    <xf numFmtId="0" fontId="92" fillId="0" borderId="0" xfId="0" applyFont="1" applyAlignment="1">
      <alignment horizontal="right"/>
    </xf>
    <xf numFmtId="3" fontId="92" fillId="0" borderId="0" xfId="0" applyNumberFormat="1" applyFont="1" applyAlignment="1">
      <alignment horizontal="right"/>
    </xf>
    <xf numFmtId="0" fontId="95" fillId="26" borderId="80" xfId="0" applyFont="1" applyFill="1" applyBorder="1" applyAlignment="1">
      <alignment horizontal="left"/>
    </xf>
    <xf numFmtId="3" fontId="99" fillId="29" borderId="84" xfId="0" applyNumberFormat="1" applyFont="1" applyFill="1" applyBorder="1" applyAlignment="1">
      <alignment horizontal="right"/>
    </xf>
    <xf numFmtId="3" fontId="99" fillId="29" borderId="61" xfId="0" applyNumberFormat="1" applyFont="1" applyFill="1" applyBorder="1" applyAlignment="1">
      <alignment horizontal="right" vertical="center" wrapText="1"/>
    </xf>
    <xf numFmtId="3" fontId="99" fillId="30" borderId="84" xfId="0" applyNumberFormat="1" applyFont="1" applyFill="1" applyBorder="1" applyAlignment="1">
      <alignment horizontal="right"/>
    </xf>
    <xf numFmtId="3" fontId="99" fillId="30" borderId="61" xfId="0" applyNumberFormat="1" applyFont="1" applyFill="1" applyBorder="1" applyAlignment="1">
      <alignment horizontal="right"/>
    </xf>
    <xf numFmtId="0" fontId="100" fillId="29" borderId="84" xfId="0" applyFont="1" applyFill="1" applyBorder="1" applyAlignment="1">
      <alignment horizontal="center" vertical="center" wrapText="1"/>
    </xf>
    <xf numFmtId="3" fontId="100" fillId="29" borderId="84" xfId="0" applyNumberFormat="1" applyFont="1" applyFill="1" applyBorder="1" applyAlignment="1">
      <alignment horizontal="right"/>
    </xf>
    <xf numFmtId="0" fontId="100" fillId="30" borderId="84" xfId="0" applyFont="1" applyFill="1" applyBorder="1" applyAlignment="1">
      <alignment horizontal="left" vertical="center" wrapText="1"/>
    </xf>
    <xf numFmtId="0" fontId="100" fillId="30" borderId="84" xfId="0" applyFont="1" applyFill="1" applyBorder="1" applyAlignment="1">
      <alignment horizontal="center" vertical="center" wrapText="1"/>
    </xf>
    <xf numFmtId="3" fontId="100" fillId="30" borderId="61" xfId="0" applyNumberFormat="1" applyFont="1" applyFill="1" applyBorder="1" applyAlignment="1">
      <alignment horizontal="right"/>
    </xf>
    <xf numFmtId="0" fontId="99" fillId="29" borderId="84" xfId="0" applyFont="1" applyFill="1" applyBorder="1" applyAlignment="1">
      <alignment horizontal="left" vertical="center" wrapText="1"/>
    </xf>
    <xf numFmtId="0" fontId="99" fillId="30" borderId="84" xfId="0" applyFont="1" applyFill="1" applyBorder="1" applyAlignment="1">
      <alignment horizontal="left" vertical="center" wrapText="1"/>
    </xf>
    <xf numFmtId="0" fontId="100" fillId="29" borderId="84" xfId="0" applyFont="1" applyFill="1" applyBorder="1" applyAlignment="1">
      <alignment horizontal="left" vertical="center" wrapText="1"/>
    </xf>
    <xf numFmtId="3" fontId="100" fillId="29" borderId="61" xfId="0" applyNumberFormat="1" applyFont="1" applyFill="1" applyBorder="1" applyAlignment="1">
      <alignment horizontal="right" vertical="center" wrapText="1"/>
    </xf>
    <xf numFmtId="3" fontId="100" fillId="30" borderId="84" xfId="0" applyNumberFormat="1" applyFont="1" applyFill="1" applyBorder="1" applyAlignment="1">
      <alignment horizontal="right"/>
    </xf>
    <xf numFmtId="3" fontId="100" fillId="29" borderId="84" xfId="0" applyNumberFormat="1" applyFont="1" applyFill="1" applyBorder="1" applyAlignment="1">
      <alignment horizontal="right" vertical="center" wrapText="1"/>
    </xf>
    <xf numFmtId="3" fontId="99" fillId="29" borderId="84" xfId="0" applyNumberFormat="1" applyFont="1" applyFill="1" applyBorder="1" applyAlignment="1">
      <alignment horizontal="right" vertical="center" wrapText="1"/>
    </xf>
    <xf numFmtId="0" fontId="99" fillId="30" borderId="84" xfId="0" applyFont="1" applyFill="1" applyBorder="1" applyAlignment="1">
      <alignment horizontal="center" vertical="center" wrapText="1"/>
    </xf>
    <xf numFmtId="0" fontId="99" fillId="29" borderId="84" xfId="0" applyFont="1" applyFill="1" applyBorder="1" applyAlignment="1">
      <alignment horizontal="center" vertical="center" wrapText="1"/>
    </xf>
    <xf numFmtId="3" fontId="99" fillId="32" borderId="61" xfId="0" applyNumberFormat="1" applyFont="1" applyFill="1" applyBorder="1" applyAlignment="1" applyProtection="1">
      <alignment horizontal="right"/>
      <protection locked="0"/>
    </xf>
    <xf numFmtId="3" fontId="99" fillId="32" borderId="61" xfId="0" applyNumberFormat="1" applyFont="1" applyFill="1" applyBorder="1" applyAlignment="1" applyProtection="1">
      <alignment horizontal="right" vertical="center" wrapText="1"/>
      <protection locked="0"/>
    </xf>
    <xf numFmtId="0" fontId="100" fillId="30" borderId="57" xfId="0" applyFont="1" applyFill="1" applyBorder="1" applyAlignment="1">
      <alignment horizontal="center" vertical="center" wrapText="1"/>
    </xf>
    <xf numFmtId="3" fontId="100" fillId="30" borderId="57" xfId="0" applyNumberFormat="1" applyFont="1" applyFill="1" applyBorder="1" applyAlignment="1">
      <alignment horizontal="right"/>
    </xf>
    <xf numFmtId="0" fontId="100" fillId="0" borderId="0" xfId="0" applyFont="1" applyAlignment="1">
      <alignment horizontal="center" vertical="center" wrapText="1"/>
    </xf>
    <xf numFmtId="170" fontId="11" fillId="0" borderId="0" xfId="11" applyNumberFormat="1" applyFont="1" applyFill="1" applyBorder="1" applyAlignment="1" applyProtection="1">
      <alignment horizontal="right"/>
    </xf>
    <xf numFmtId="0" fontId="16" fillId="33" borderId="84" xfId="0" applyFont="1" applyFill="1" applyBorder="1" applyAlignment="1">
      <alignment horizontal="center"/>
    </xf>
    <xf numFmtId="0" fontId="92" fillId="33" borderId="84" xfId="0" applyFont="1" applyFill="1" applyBorder="1"/>
    <xf numFmtId="0" fontId="92" fillId="33" borderId="84" xfId="0" applyFont="1" applyFill="1" applyBorder="1" applyAlignment="1">
      <alignment horizontal="center"/>
    </xf>
    <xf numFmtId="3" fontId="92" fillId="33" borderId="84" xfId="0" applyNumberFormat="1" applyFont="1" applyFill="1" applyBorder="1"/>
    <xf numFmtId="3" fontId="16" fillId="33" borderId="84" xfId="0" applyNumberFormat="1" applyFont="1" applyFill="1" applyBorder="1"/>
    <xf numFmtId="3" fontId="92" fillId="0" borderId="84" xfId="0" applyNumberFormat="1" applyFont="1" applyBorder="1"/>
    <xf numFmtId="3" fontId="16" fillId="0" borderId="84" xfId="0" applyNumberFormat="1" applyFont="1" applyBorder="1"/>
    <xf numFmtId="0" fontId="92" fillId="0" borderId="84" xfId="0" applyFont="1" applyBorder="1"/>
    <xf numFmtId="0" fontId="92" fillId="0" borderId="84" xfId="0" applyFont="1" applyBorder="1" applyAlignment="1">
      <alignment horizontal="center"/>
    </xf>
    <xf numFmtId="3" fontId="92" fillId="0" borderId="0" xfId="0" applyNumberFormat="1" applyFont="1"/>
    <xf numFmtId="0" fontId="101" fillId="0" borderId="0" xfId="0" applyFont="1"/>
    <xf numFmtId="0" fontId="98" fillId="0" borderId="0" xfId="0" applyFont="1"/>
    <xf numFmtId="0" fontId="16" fillId="0" borderId="0" xfId="0" applyFont="1"/>
    <xf numFmtId="0" fontId="16" fillId="0" borderId="0" xfId="0" applyFont="1" applyAlignment="1">
      <alignment horizontal="right"/>
    </xf>
    <xf numFmtId="3" fontId="16" fillId="0" borderId="0" xfId="0" applyNumberFormat="1" applyFont="1" applyAlignment="1">
      <alignment horizontal="right"/>
    </xf>
    <xf numFmtId="3" fontId="16" fillId="0" borderId="0" xfId="0" applyNumberFormat="1" applyFont="1"/>
    <xf numFmtId="0" fontId="0" fillId="10" borderId="85" xfId="0" applyFont="1" applyFill="1" applyBorder="1" applyAlignment="1">
      <alignment vertical="center" wrapText="1"/>
    </xf>
    <xf numFmtId="0" fontId="62" fillId="10" borderId="4" xfId="0" applyFont="1" applyFill="1" applyBorder="1" applyAlignment="1">
      <alignment horizontal="left" vertical="center" wrapText="1"/>
    </xf>
    <xf numFmtId="0" fontId="92" fillId="0" borderId="84" xfId="0" applyFont="1" applyBorder="1" applyAlignment="1">
      <alignment horizontal="left"/>
    </xf>
    <xf numFmtId="0" fontId="16" fillId="0" borderId="84" xfId="0" applyFont="1" applyBorder="1" applyAlignment="1">
      <alignment horizontal="left"/>
    </xf>
    <xf numFmtId="0" fontId="100" fillId="30" borderId="60" xfId="0" applyFont="1" applyFill="1" applyBorder="1" applyAlignment="1">
      <alignment horizontal="left" vertical="center" wrapText="1"/>
    </xf>
    <xf numFmtId="0" fontId="100" fillId="30" borderId="57" xfId="0" applyFont="1" applyFill="1" applyBorder="1" applyAlignment="1">
      <alignment horizontal="left" vertical="center" wrapText="1"/>
    </xf>
    <xf numFmtId="0" fontId="92" fillId="30" borderId="57" xfId="0" applyFont="1" applyFill="1" applyBorder="1" applyAlignment="1">
      <alignment horizontal="left"/>
    </xf>
    <xf numFmtId="0" fontId="92" fillId="30" borderId="56" xfId="0" applyFont="1" applyFill="1" applyBorder="1" applyAlignment="1">
      <alignment horizontal="left"/>
    </xf>
    <xf numFmtId="0" fontId="16" fillId="33" borderId="91" xfId="0" applyFont="1" applyFill="1" applyBorder="1" applyAlignment="1">
      <alignment horizontal="left"/>
    </xf>
    <xf numFmtId="0" fontId="16" fillId="33" borderId="85" xfId="0" applyFont="1" applyFill="1" applyBorder="1" applyAlignment="1">
      <alignment horizontal="left"/>
    </xf>
    <xf numFmtId="0" fontId="92" fillId="0" borderId="91" xfId="0" applyFont="1" applyBorder="1" applyAlignment="1">
      <alignment horizontal="left"/>
    </xf>
    <xf numFmtId="0" fontId="92" fillId="0" borderId="85" xfId="0" applyFont="1" applyBorder="1" applyAlignment="1">
      <alignment horizontal="left"/>
    </xf>
    <xf numFmtId="0" fontId="99" fillId="29" borderId="85" xfId="0" applyFont="1" applyFill="1" applyBorder="1" applyAlignment="1">
      <alignment horizontal="left" vertical="center" wrapText="1"/>
    </xf>
    <xf numFmtId="0" fontId="99" fillId="29" borderId="84" xfId="0" applyFont="1" applyFill="1" applyBorder="1" applyAlignment="1">
      <alignment horizontal="left" vertical="center" wrapText="1"/>
    </xf>
    <xf numFmtId="0" fontId="99" fillId="29" borderId="91" xfId="0" applyFont="1" applyFill="1" applyBorder="1" applyAlignment="1">
      <alignment horizontal="left" wrapText="1"/>
    </xf>
    <xf numFmtId="0" fontId="92" fillId="0" borderId="85" xfId="0" applyFont="1" applyBorder="1" applyAlignment="1">
      <alignment horizontal="left" wrapText="1"/>
    </xf>
    <xf numFmtId="0" fontId="99" fillId="30" borderId="85" xfId="0" applyFont="1" applyFill="1" applyBorder="1" applyAlignment="1">
      <alignment horizontal="left" vertical="center" wrapText="1"/>
    </xf>
    <xf numFmtId="0" fontId="99" fillId="30" borderId="84" xfId="0" applyFont="1" applyFill="1" applyBorder="1" applyAlignment="1">
      <alignment horizontal="left" vertical="center" wrapText="1"/>
    </xf>
    <xf numFmtId="0" fontId="100" fillId="30" borderId="91" xfId="0" applyFont="1" applyFill="1" applyBorder="1" applyAlignment="1">
      <alignment horizontal="left" wrapText="1"/>
    </xf>
    <xf numFmtId="0" fontId="100" fillId="29" borderId="91" xfId="0" applyFont="1" applyFill="1" applyBorder="1" applyAlignment="1">
      <alignment horizontal="left" wrapText="1"/>
    </xf>
    <xf numFmtId="0" fontId="100" fillId="30" borderId="85" xfId="0" applyFont="1" applyFill="1" applyBorder="1" applyAlignment="1">
      <alignment horizontal="left" vertical="center" wrapText="1"/>
    </xf>
    <xf numFmtId="0" fontId="100" fillId="30" borderId="84" xfId="0" applyFont="1" applyFill="1" applyBorder="1" applyAlignment="1">
      <alignment horizontal="left" vertical="center" wrapText="1"/>
    </xf>
    <xf numFmtId="0" fontId="99" fillId="30" borderId="91" xfId="0" applyFont="1" applyFill="1" applyBorder="1" applyAlignment="1">
      <alignment horizontal="left" wrapText="1"/>
    </xf>
    <xf numFmtId="0" fontId="100" fillId="29" borderId="85" xfId="0" applyFont="1" applyFill="1" applyBorder="1" applyAlignment="1">
      <alignment horizontal="left" vertical="center" wrapText="1"/>
    </xf>
    <xf numFmtId="0" fontId="100" fillId="29" borderId="84" xfId="0" applyFont="1" applyFill="1" applyBorder="1" applyAlignment="1">
      <alignment horizontal="left" vertical="center" wrapText="1"/>
    </xf>
    <xf numFmtId="0" fontId="98" fillId="28" borderId="85" xfId="0" applyFont="1" applyFill="1" applyBorder="1" applyAlignment="1">
      <alignment horizontal="center" vertical="center" textRotation="90" wrapText="1"/>
    </xf>
    <xf numFmtId="0" fontId="98" fillId="28" borderId="84" xfId="0" applyFont="1" applyFill="1" applyBorder="1" applyAlignment="1">
      <alignment horizontal="center" vertical="center" textRotation="90" wrapText="1"/>
    </xf>
    <xf numFmtId="0" fontId="98" fillId="28" borderId="57" xfId="0" applyFont="1" applyFill="1" applyBorder="1" applyAlignment="1">
      <alignment horizontal="center" vertical="center" textRotation="90" wrapText="1"/>
    </xf>
    <xf numFmtId="0" fontId="98" fillId="31" borderId="85" xfId="0" applyFont="1" applyFill="1" applyBorder="1" applyAlignment="1">
      <alignment horizontal="center" vertical="center" textRotation="90" wrapText="1"/>
    </xf>
    <xf numFmtId="0" fontId="97" fillId="28" borderId="62" xfId="0" applyFont="1" applyFill="1" applyBorder="1" applyAlignment="1">
      <alignment horizontal="center" vertical="center" textRotation="90" wrapText="1"/>
    </xf>
    <xf numFmtId="0" fontId="97" fillId="28" borderId="58" xfId="0" applyFont="1" applyFill="1" applyBorder="1" applyAlignment="1">
      <alignment horizontal="center" vertical="center" textRotation="90" wrapText="1"/>
    </xf>
    <xf numFmtId="0" fontId="95" fillId="26" borderId="100" xfId="0" applyFont="1" applyFill="1" applyBorder="1" applyAlignment="1">
      <alignment horizontal="left"/>
    </xf>
    <xf numFmtId="0" fontId="95" fillId="26" borderId="90" xfId="0" applyFont="1" applyFill="1" applyBorder="1" applyAlignment="1">
      <alignment horizontal="left"/>
    </xf>
    <xf numFmtId="0" fontId="95" fillId="26" borderId="85" xfId="0" applyFont="1" applyFill="1" applyBorder="1" applyAlignment="1">
      <alignment horizontal="left"/>
    </xf>
    <xf numFmtId="0" fontId="97" fillId="27" borderId="91" xfId="0" applyFont="1" applyFill="1" applyBorder="1" applyAlignment="1">
      <alignment horizontal="center"/>
    </xf>
    <xf numFmtId="0" fontId="97" fillId="27" borderId="90" xfId="0" applyFont="1" applyFill="1" applyBorder="1" applyAlignment="1">
      <alignment horizontal="center"/>
    </xf>
    <xf numFmtId="0" fontId="96" fillId="27" borderId="91" xfId="0" applyFont="1" applyFill="1" applyBorder="1" applyAlignment="1">
      <alignment horizontal="center"/>
    </xf>
    <xf numFmtId="0" fontId="96" fillId="27" borderId="101" xfId="0" applyFont="1" applyFill="1" applyBorder="1" applyAlignment="1">
      <alignment horizontal="center"/>
    </xf>
    <xf numFmtId="0" fontId="98" fillId="28" borderId="102" xfId="0" applyFont="1" applyFill="1" applyBorder="1" applyAlignment="1">
      <alignment horizontal="center" vertical="center" textRotation="90" wrapText="1"/>
    </xf>
    <xf numFmtId="0" fontId="98" fillId="28" borderId="62" xfId="0" applyFont="1" applyFill="1" applyBorder="1" applyAlignment="1">
      <alignment horizontal="center" vertical="center" textRotation="90" wrapText="1"/>
    </xf>
    <xf numFmtId="0" fontId="94" fillId="29" borderId="81" xfId="0" applyFont="1" applyFill="1" applyBorder="1" applyAlignment="1">
      <alignment horizontal="left" vertical="center" wrapText="1"/>
    </xf>
    <xf numFmtId="0" fontId="94" fillId="29" borderId="82" xfId="0" applyFont="1" applyFill="1" applyBorder="1" applyAlignment="1">
      <alignment horizontal="left" vertical="center" wrapText="1"/>
    </xf>
    <xf numFmtId="0" fontId="94" fillId="29" borderId="80" xfId="0" applyFont="1" applyFill="1" applyBorder="1" applyAlignment="1">
      <alignment horizontal="left" vertical="center" wrapText="1"/>
    </xf>
    <xf numFmtId="0" fontId="94" fillId="30" borderId="84" xfId="0" applyFont="1" applyFill="1" applyBorder="1" applyAlignment="1">
      <alignment horizontal="left" vertical="center" wrapText="1"/>
    </xf>
    <xf numFmtId="0" fontId="99" fillId="30" borderId="85" xfId="0" applyFont="1" applyFill="1" applyBorder="1" applyAlignment="1">
      <alignment horizontal="left" wrapText="1"/>
    </xf>
    <xf numFmtId="0" fontId="98" fillId="29" borderId="81" xfId="0" applyFont="1" applyFill="1" applyBorder="1" applyAlignment="1">
      <alignment horizontal="left" vertical="center" wrapText="1"/>
    </xf>
    <xf numFmtId="0" fontId="93" fillId="0" borderId="14" xfId="0" applyFont="1" applyBorder="1" applyAlignment="1">
      <alignment horizontal="center"/>
    </xf>
    <xf numFmtId="0" fontId="93" fillId="0" borderId="20" xfId="0" applyFont="1" applyBorder="1" applyAlignment="1">
      <alignment horizontal="center"/>
    </xf>
    <xf numFmtId="0" fontId="93" fillId="0" borderId="15" xfId="0" applyFont="1" applyBorder="1" applyAlignment="1">
      <alignment horizontal="center"/>
    </xf>
    <xf numFmtId="0" fontId="93" fillId="0" borderId="16" xfId="0" applyFont="1" applyBorder="1" applyAlignment="1">
      <alignment horizontal="center"/>
    </xf>
    <xf numFmtId="0" fontId="93" fillId="0" borderId="0" xfId="0" applyFont="1" applyAlignment="1">
      <alignment horizontal="center"/>
    </xf>
    <xf numFmtId="0" fontId="93" fillId="0" borderId="17" xfId="0" applyFont="1" applyBorder="1" applyAlignment="1">
      <alignment horizontal="center"/>
    </xf>
    <xf numFmtId="0" fontId="95" fillId="26" borderId="64" xfId="0" applyFont="1" applyFill="1" applyBorder="1" applyAlignment="1">
      <alignment horizontal="center"/>
    </xf>
    <xf numFmtId="0" fontId="95" fillId="26" borderId="63" xfId="0" applyFont="1" applyFill="1" applyBorder="1" applyAlignment="1">
      <alignment horizontal="center"/>
    </xf>
    <xf numFmtId="0" fontId="95" fillId="26" borderId="99" xfId="0" applyFont="1" applyFill="1" applyBorder="1" applyAlignment="1">
      <alignment horizontal="center"/>
    </xf>
    <xf numFmtId="0" fontId="96" fillId="27" borderId="62" xfId="0" applyFont="1" applyFill="1" applyBorder="1" applyAlignment="1">
      <alignment horizontal="left"/>
    </xf>
    <xf numFmtId="0" fontId="96" fillId="27" borderId="84" xfId="0" applyFont="1" applyFill="1" applyBorder="1" applyAlignment="1">
      <alignment horizontal="left"/>
    </xf>
    <xf numFmtId="0" fontId="97" fillId="27" borderId="84" xfId="0" applyFont="1" applyFill="1" applyBorder="1" applyAlignment="1">
      <alignment horizontal="left"/>
    </xf>
    <xf numFmtId="0" fontId="96" fillId="27" borderId="61" xfId="0" applyFont="1" applyFill="1" applyBorder="1" applyAlignment="1">
      <alignment horizontal="left"/>
    </xf>
    <xf numFmtId="0" fontId="89" fillId="6" borderId="41" xfId="7" applyFont="1" applyFill="1" applyBorder="1" applyAlignment="1">
      <alignment horizontal="center" vertical="center" wrapText="1"/>
    </xf>
    <xf numFmtId="0" fontId="90" fillId="0" borderId="0" xfId="0" applyFont="1" applyAlignment="1">
      <alignment horizontal="center" vertical="center" wrapText="1"/>
    </xf>
    <xf numFmtId="0" fontId="90" fillId="0" borderId="38" xfId="0" applyFont="1" applyBorder="1" applyAlignment="1">
      <alignment horizontal="center" vertical="center" wrapText="1"/>
    </xf>
    <xf numFmtId="0" fontId="90" fillId="0" borderId="41" xfId="0" applyFont="1" applyBorder="1" applyAlignment="1">
      <alignment horizontal="center" vertical="center" wrapText="1"/>
    </xf>
    <xf numFmtId="0" fontId="90" fillId="0" borderId="29" xfId="0" applyFont="1" applyBorder="1" applyAlignment="1">
      <alignment horizontal="center" vertical="center" wrapText="1"/>
    </xf>
    <xf numFmtId="0" fontId="90" fillId="0" borderId="28" xfId="0" applyFont="1" applyBorder="1" applyAlignment="1">
      <alignment horizontal="center" vertical="center" wrapText="1"/>
    </xf>
    <xf numFmtId="0" fontId="90" fillId="0" borderId="27" xfId="0" applyFont="1" applyBorder="1" applyAlignment="1">
      <alignment horizontal="center" vertical="center" wrapText="1"/>
    </xf>
    <xf numFmtId="0" fontId="18" fillId="0" borderId="0" xfId="7" applyFont="1" applyFill="1" applyBorder="1" applyAlignment="1">
      <alignment horizontal="left" vertical="center" wrapText="1"/>
    </xf>
    <xf numFmtId="167" fontId="20" fillId="0" borderId="0" xfId="8" applyNumberFormat="1" applyFont="1" applyFill="1" applyBorder="1" applyAlignment="1">
      <alignment horizontal="center"/>
    </xf>
    <xf numFmtId="0" fontId="15" fillId="11" borderId="32" xfId="7" applyFont="1" applyFill="1" applyBorder="1" applyAlignment="1" applyProtection="1">
      <alignment horizontal="left" vertical="center"/>
    </xf>
    <xf numFmtId="0" fontId="1" fillId="0" borderId="31" xfId="0" applyFont="1" applyBorder="1" applyAlignment="1" applyProtection="1">
      <alignment horizontal="left" vertical="center"/>
    </xf>
    <xf numFmtId="0" fontId="17" fillId="11" borderId="31" xfId="7" applyFont="1" applyFill="1" applyBorder="1" applyAlignment="1" applyProtection="1">
      <alignment horizontal="left" vertical="center"/>
    </xf>
    <xf numFmtId="0" fontId="1" fillId="0" borderId="30" xfId="0" applyFont="1" applyBorder="1" applyAlignment="1" applyProtection="1">
      <alignment horizontal="left" vertical="center"/>
    </xf>
    <xf numFmtId="0" fontId="15" fillId="0" borderId="32" xfId="0" applyFont="1" applyBorder="1" applyAlignment="1" applyProtection="1">
      <alignment vertical="center" wrapText="1"/>
    </xf>
    <xf numFmtId="0" fontId="1" fillId="0" borderId="31" xfId="0" applyFont="1" applyBorder="1" applyAlignment="1" applyProtection="1">
      <alignment vertical="center" wrapText="1"/>
    </xf>
    <xf numFmtId="0" fontId="1" fillId="0" borderId="97" xfId="0" applyFont="1" applyBorder="1" applyAlignment="1" applyProtection="1">
      <alignment vertical="center" wrapText="1"/>
    </xf>
    <xf numFmtId="0" fontId="1" fillId="0" borderId="30" xfId="0" applyFont="1" applyBorder="1" applyAlignment="1" applyProtection="1">
      <alignment vertical="center" wrapText="1"/>
    </xf>
    <xf numFmtId="0" fontId="17" fillId="11" borderId="32" xfId="7" applyFont="1" applyFill="1" applyBorder="1" applyAlignment="1" applyProtection="1">
      <alignment horizontal="left" vertical="center"/>
    </xf>
    <xf numFmtId="0" fontId="20" fillId="0" borderId="37" xfId="7" applyFont="1" applyFill="1" applyBorder="1" applyAlignment="1">
      <alignment horizontal="left"/>
    </xf>
    <xf numFmtId="0" fontId="20" fillId="0" borderId="45" xfId="7" applyFont="1" applyFill="1" applyBorder="1" applyAlignment="1">
      <alignment horizontal="left"/>
    </xf>
    <xf numFmtId="0" fontId="18" fillId="11" borderId="94" xfId="7" applyFont="1" applyFill="1" applyBorder="1" applyAlignment="1">
      <alignment horizontal="left" vertical="top" wrapText="1"/>
    </xf>
    <xf numFmtId="0" fontId="0" fillId="0" borderId="95" xfId="0" applyBorder="1" applyAlignment="1">
      <alignment vertical="top"/>
    </xf>
    <xf numFmtId="0" fontId="0" fillId="0" borderId="93" xfId="0" applyBorder="1" applyAlignment="1">
      <alignment vertical="top"/>
    </xf>
    <xf numFmtId="0" fontId="18" fillId="0" borderId="35" xfId="7" applyFont="1" applyFill="1" applyBorder="1" applyAlignment="1">
      <alignment horizontal="center" vertical="center" wrapText="1"/>
    </xf>
    <xf numFmtId="0" fontId="0" fillId="0" borderId="34" xfId="0" applyBorder="1" applyAlignment="1">
      <alignment wrapText="1"/>
    </xf>
    <xf numFmtId="0" fontId="0" fillId="0" borderId="33" xfId="0" applyBorder="1" applyAlignment="1">
      <alignment wrapText="1"/>
    </xf>
    <xf numFmtId="0" fontId="11" fillId="0" borderId="55" xfId="7" applyFill="1" applyBorder="1" applyAlignment="1">
      <alignment horizontal="center"/>
    </xf>
    <xf numFmtId="0" fontId="11" fillId="0" borderId="55" xfId="7" applyFill="1" applyBorder="1"/>
    <xf numFmtId="0" fontId="11" fillId="0" borderId="54" xfId="7" applyFill="1" applyBorder="1"/>
    <xf numFmtId="0" fontId="11" fillId="0" borderId="53" xfId="7" applyFill="1" applyBorder="1"/>
    <xf numFmtId="0" fontId="16" fillId="0" borderId="55" xfId="7" applyFont="1" applyFill="1" applyBorder="1" applyAlignment="1">
      <alignment horizontal="center" vertical="center" wrapText="1"/>
    </xf>
    <xf numFmtId="0" fontId="16" fillId="0" borderId="54" xfId="7" applyFont="1" applyFill="1" applyBorder="1" applyAlignment="1">
      <alignment horizontal="center" vertical="center" wrapText="1"/>
    </xf>
    <xf numFmtId="0" fontId="16" fillId="0" borderId="53" xfId="7" applyFont="1" applyFill="1" applyBorder="1" applyAlignment="1">
      <alignment horizontal="center" vertical="center" wrapText="1"/>
    </xf>
    <xf numFmtId="0" fontId="23" fillId="11" borderId="35" xfId="7" applyFont="1" applyFill="1" applyBorder="1" applyAlignment="1">
      <alignment horizontal="center" vertical="center"/>
    </xf>
    <xf numFmtId="0" fontId="23" fillId="11" borderId="34" xfId="7" applyFont="1" applyFill="1" applyBorder="1" applyAlignment="1">
      <alignment horizontal="center" vertical="center"/>
    </xf>
    <xf numFmtId="0" fontId="23" fillId="11" borderId="33" xfId="7" applyFont="1" applyFill="1" applyBorder="1" applyAlignment="1">
      <alignment horizontal="center" vertical="center"/>
    </xf>
    <xf numFmtId="0" fontId="23" fillId="11" borderId="41" xfId="7" applyFont="1" applyFill="1" applyBorder="1" applyAlignment="1">
      <alignment horizontal="center" vertical="center"/>
    </xf>
    <xf numFmtId="0" fontId="23" fillId="11" borderId="0" xfId="7" applyFont="1" applyFill="1" applyBorder="1" applyAlignment="1">
      <alignment horizontal="center" vertical="center"/>
    </xf>
    <xf numFmtId="0" fontId="23" fillId="11" borderId="38" xfId="7" applyFont="1" applyFill="1" applyBorder="1" applyAlignment="1">
      <alignment horizontal="center" vertical="center"/>
    </xf>
    <xf numFmtId="0" fontId="23" fillId="11" borderId="29" xfId="7" applyFont="1" applyFill="1" applyBorder="1" applyAlignment="1">
      <alignment horizontal="center" vertical="center"/>
    </xf>
    <xf numFmtId="0" fontId="23" fillId="11" borderId="28" xfId="7" applyFont="1" applyFill="1" applyBorder="1" applyAlignment="1">
      <alignment horizontal="center" vertical="center"/>
    </xf>
    <xf numFmtId="0" fontId="23" fillId="11" borderId="27" xfId="7" applyFont="1" applyFill="1" applyBorder="1" applyAlignment="1">
      <alignment horizontal="center" vertical="center"/>
    </xf>
    <xf numFmtId="0" fontId="22" fillId="22" borderId="35" xfId="7" applyFont="1" applyFill="1" applyBorder="1" applyAlignment="1">
      <alignment horizontal="center" vertical="center"/>
    </xf>
    <xf numFmtId="0" fontId="22" fillId="22" borderId="34" xfId="7" applyFont="1" applyFill="1" applyBorder="1" applyAlignment="1">
      <alignment horizontal="center" vertical="center"/>
    </xf>
    <xf numFmtId="0" fontId="22" fillId="22" borderId="33" xfId="7" applyFont="1" applyFill="1" applyBorder="1" applyAlignment="1">
      <alignment horizontal="center" vertical="center"/>
    </xf>
    <xf numFmtId="0" fontId="22" fillId="22" borderId="41" xfId="7" applyFont="1" applyFill="1" applyBorder="1" applyAlignment="1">
      <alignment horizontal="center" vertical="center"/>
    </xf>
    <xf numFmtId="0" fontId="22" fillId="22" borderId="0" xfId="7" applyFont="1" applyFill="1" applyBorder="1" applyAlignment="1">
      <alignment horizontal="center" vertical="center"/>
    </xf>
    <xf numFmtId="0" fontId="22" fillId="22" borderId="38" xfId="7" applyFont="1" applyFill="1" applyBorder="1" applyAlignment="1">
      <alignment horizontal="center" vertical="center"/>
    </xf>
    <xf numFmtId="0" fontId="22" fillId="22" borderId="29" xfId="7" applyFont="1" applyFill="1" applyBorder="1" applyAlignment="1">
      <alignment horizontal="center" vertical="center"/>
    </xf>
    <xf numFmtId="0" fontId="22" fillId="22" borderId="28" xfId="7" applyFont="1" applyFill="1" applyBorder="1" applyAlignment="1">
      <alignment horizontal="center" vertical="center"/>
    </xf>
    <xf numFmtId="0" fontId="22" fillId="22" borderId="27" xfId="7" applyFont="1" applyFill="1" applyBorder="1" applyAlignment="1">
      <alignment horizontal="center" vertical="center"/>
    </xf>
    <xf numFmtId="0" fontId="18" fillId="11" borderId="52" xfId="7" applyFont="1" applyFill="1" applyBorder="1" applyAlignment="1">
      <alignment horizontal="center"/>
    </xf>
    <xf numFmtId="0" fontId="18" fillId="11" borderId="51" xfId="7" applyFont="1" applyFill="1" applyBorder="1" applyAlignment="1">
      <alignment horizontal="center"/>
    </xf>
    <xf numFmtId="0" fontId="11" fillId="11" borderId="46" xfId="7" applyFill="1" applyBorder="1" applyAlignment="1">
      <alignment horizontal="center"/>
    </xf>
    <xf numFmtId="0" fontId="11" fillId="11" borderId="34" xfId="7" applyFill="1" applyBorder="1" applyAlignment="1">
      <alignment horizontal="center"/>
    </xf>
    <xf numFmtId="0" fontId="11" fillId="11" borderId="47" xfId="7" applyFill="1" applyBorder="1" applyAlignment="1">
      <alignment horizontal="center"/>
    </xf>
    <xf numFmtId="0" fontId="18" fillId="6" borderId="34" xfId="7" applyFont="1" applyFill="1" applyBorder="1" applyAlignment="1">
      <alignment horizontal="right" vertical="top"/>
    </xf>
    <xf numFmtId="0" fontId="18" fillId="6" borderId="33" xfId="7" applyFont="1" applyFill="1" applyBorder="1" applyAlignment="1">
      <alignment horizontal="right" vertical="top"/>
    </xf>
    <xf numFmtId="0" fontId="18" fillId="11" borderId="46" xfId="7" applyFont="1" applyFill="1" applyBorder="1" applyAlignment="1">
      <alignment horizontal="left"/>
    </xf>
    <xf numFmtId="0" fontId="18" fillId="11" borderId="34" xfId="7" applyFont="1" applyFill="1" applyBorder="1" applyAlignment="1">
      <alignment horizontal="left"/>
    </xf>
    <xf numFmtId="0" fontId="18" fillId="0" borderId="35" xfId="7" applyFont="1" applyFill="1" applyBorder="1" applyAlignment="1">
      <alignment horizontal="center" vertical="center" textRotation="90" wrapText="1"/>
    </xf>
    <xf numFmtId="0" fontId="0" fillId="0" borderId="41" xfId="0" applyBorder="1" applyAlignment="1">
      <alignment horizontal="center" vertical="center" textRotation="90"/>
    </xf>
    <xf numFmtId="0" fontId="18" fillId="11" borderId="47" xfId="7" applyFont="1" applyFill="1" applyBorder="1" applyAlignment="1">
      <alignment horizontal="left"/>
    </xf>
    <xf numFmtId="0" fontId="18" fillId="11" borderId="33" xfId="7" applyFont="1" applyFill="1" applyBorder="1" applyAlignment="1">
      <alignment horizontal="left"/>
    </xf>
    <xf numFmtId="0" fontId="20" fillId="0" borderId="37" xfId="7" applyFont="1" applyFill="1" applyBorder="1" applyAlignment="1">
      <alignment horizontal="center"/>
    </xf>
    <xf numFmtId="167" fontId="20" fillId="0" borderId="37" xfId="8" applyNumberFormat="1" applyFont="1" applyFill="1" applyBorder="1" applyAlignment="1">
      <alignment horizontal="right"/>
    </xf>
    <xf numFmtId="0" fontId="31" fillId="12" borderId="84" xfId="0" applyFont="1" applyFill="1" applyBorder="1" applyAlignment="1">
      <alignment horizontal="center" vertical="center"/>
    </xf>
    <xf numFmtId="0" fontId="4" fillId="0" borderId="69" xfId="0" applyFont="1" applyFill="1" applyBorder="1" applyAlignment="1">
      <alignment horizontal="left" vertical="center" wrapText="1"/>
    </xf>
    <xf numFmtId="0" fontId="26" fillId="0" borderId="69" xfId="0" applyFont="1" applyFill="1" applyBorder="1" applyAlignment="1">
      <alignment horizontal="left" vertical="center" wrapText="1"/>
    </xf>
    <xf numFmtId="0" fontId="33" fillId="8" borderId="71" xfId="0" applyFont="1" applyFill="1" applyBorder="1" applyAlignment="1">
      <alignment vertical="center" wrapText="1"/>
    </xf>
    <xf numFmtId="0" fontId="32" fillId="0" borderId="76" xfId="0" applyFont="1" applyBorder="1" applyAlignment="1">
      <alignment vertical="center" wrapText="1"/>
    </xf>
    <xf numFmtId="0" fontId="32" fillId="0" borderId="70" xfId="0" applyFont="1" applyBorder="1" applyAlignment="1">
      <alignment vertical="center" wrapText="1"/>
    </xf>
    <xf numFmtId="0" fontId="33" fillId="0" borderId="71" xfId="0" applyFont="1" applyFill="1" applyBorder="1" applyAlignment="1">
      <alignment vertical="center" wrapText="1"/>
    </xf>
    <xf numFmtId="0" fontId="34" fillId="0" borderId="76" xfId="0" applyFont="1" applyBorder="1" applyAlignment="1">
      <alignment vertical="center" wrapText="1"/>
    </xf>
    <xf numFmtId="0" fontId="34" fillId="0" borderId="70" xfId="0" applyFont="1" applyBorder="1" applyAlignment="1">
      <alignment vertical="center" wrapText="1"/>
    </xf>
    <xf numFmtId="0" fontId="29" fillId="17" borderId="76" xfId="0" applyFont="1" applyFill="1" applyBorder="1" applyAlignment="1">
      <alignment horizontal="center" vertical="center" wrapText="1"/>
    </xf>
    <xf numFmtId="0" fontId="32" fillId="17" borderId="76" xfId="0" applyFont="1" applyFill="1" applyBorder="1" applyAlignment="1">
      <alignment horizontal="center" vertical="center" wrapText="1"/>
    </xf>
    <xf numFmtId="0" fontId="32" fillId="17" borderId="70" xfId="0" applyFont="1" applyFill="1" applyBorder="1" applyAlignment="1">
      <alignment horizontal="center" vertical="center" wrapText="1"/>
    </xf>
    <xf numFmtId="1" fontId="37" fillId="15" borderId="89" xfId="0" applyNumberFormat="1" applyFont="1" applyFill="1" applyBorder="1" applyAlignment="1">
      <alignment horizontal="center" vertical="center" wrapText="1"/>
    </xf>
    <xf numFmtId="0" fontId="32" fillId="0" borderId="87" xfId="0" applyFont="1" applyBorder="1" applyAlignment="1">
      <alignment horizontal="center" vertical="center" wrapText="1"/>
    </xf>
    <xf numFmtId="0" fontId="32" fillId="15" borderId="5" xfId="0" applyFont="1" applyFill="1" applyBorder="1" applyAlignment="1">
      <alignment horizontal="left"/>
    </xf>
    <xf numFmtId="0" fontId="32" fillId="15" borderId="81" xfId="0" applyFont="1" applyFill="1" applyBorder="1" applyAlignment="1">
      <alignment horizontal="left"/>
    </xf>
    <xf numFmtId="0" fontId="32" fillId="21" borderId="73" xfId="0" applyFont="1" applyFill="1" applyBorder="1" applyAlignment="1">
      <alignment horizontal="center" vertical="center" textRotation="90" wrapText="1"/>
    </xf>
    <xf numFmtId="0" fontId="32" fillId="21" borderId="72" xfId="0" applyFont="1" applyFill="1" applyBorder="1" applyAlignment="1">
      <alignment horizontal="center" vertical="center" textRotation="90" wrapText="1"/>
    </xf>
    <xf numFmtId="0" fontId="32" fillId="21" borderId="23" xfId="0" applyFont="1" applyFill="1" applyBorder="1" applyAlignment="1">
      <alignment horizontal="center" vertical="center" textRotation="90" wrapText="1"/>
    </xf>
    <xf numFmtId="0" fontId="32" fillId="21" borderId="13" xfId="0" applyFont="1" applyFill="1" applyBorder="1" applyAlignment="1">
      <alignment horizontal="center" vertical="center" textRotation="90" wrapText="1"/>
    </xf>
    <xf numFmtId="0" fontId="26" fillId="23" borderId="73" xfId="0" applyFont="1" applyFill="1" applyBorder="1" applyAlignment="1">
      <alignment horizontal="center" vertical="center" textRotation="90" wrapText="1"/>
    </xf>
    <xf numFmtId="0" fontId="32" fillId="23" borderId="72" xfId="0" applyFont="1" applyFill="1" applyBorder="1" applyAlignment="1">
      <alignment horizontal="center" vertical="center" textRotation="90" wrapText="1"/>
    </xf>
    <xf numFmtId="0" fontId="32" fillId="23" borderId="79" xfId="0" applyFont="1" applyFill="1" applyBorder="1" applyAlignment="1">
      <alignment horizontal="center" vertical="center" textRotation="90" wrapText="1"/>
    </xf>
    <xf numFmtId="0" fontId="32" fillId="23" borderId="80" xfId="0" applyFont="1" applyFill="1" applyBorder="1" applyAlignment="1">
      <alignment horizontal="center" vertical="center" textRotation="90" wrapText="1"/>
    </xf>
    <xf numFmtId="0" fontId="26" fillId="0" borderId="71" xfId="0" applyFont="1" applyFill="1" applyBorder="1" applyAlignment="1">
      <alignment horizontal="left" vertical="center" wrapText="1"/>
    </xf>
    <xf numFmtId="0" fontId="32" fillId="0" borderId="70" xfId="0" applyFont="1" applyBorder="1" applyAlignment="1">
      <alignment horizontal="left" vertical="center" wrapText="1"/>
    </xf>
    <xf numFmtId="0" fontId="30" fillId="0" borderId="71" xfId="0" applyFont="1" applyFill="1" applyBorder="1" applyAlignment="1">
      <alignment vertical="center" wrapText="1"/>
    </xf>
    <xf numFmtId="0" fontId="32" fillId="0" borderId="76" xfId="0" applyFont="1" applyFill="1" applyBorder="1" applyAlignment="1">
      <alignment vertical="center" wrapText="1"/>
    </xf>
    <xf numFmtId="0" fontId="32" fillId="0" borderId="70" xfId="0" applyFont="1" applyFill="1" applyBorder="1" applyAlignment="1">
      <alignment vertical="center" wrapText="1"/>
    </xf>
    <xf numFmtId="0" fontId="33" fillId="8" borderId="73" xfId="0" applyFont="1" applyFill="1" applyBorder="1" applyAlignment="1">
      <alignment vertical="center" wrapText="1"/>
    </xf>
    <xf numFmtId="0" fontId="32" fillId="0" borderId="75" xfId="0" applyFont="1" applyBorder="1" applyAlignment="1">
      <alignment vertical="center" wrapText="1"/>
    </xf>
    <xf numFmtId="0" fontId="32" fillId="0" borderId="72" xfId="0" applyFont="1" applyBorder="1" applyAlignment="1">
      <alignment vertical="center" wrapText="1"/>
    </xf>
    <xf numFmtId="0" fontId="33" fillId="0" borderId="71" xfId="0" applyFont="1" applyBorder="1" applyAlignment="1">
      <alignment vertical="center" wrapText="1"/>
    </xf>
    <xf numFmtId="0" fontId="30" fillId="0" borderId="71" xfId="0" applyFont="1" applyBorder="1" applyAlignment="1">
      <alignment vertical="center" wrapText="1"/>
    </xf>
    <xf numFmtId="0" fontId="33" fillId="8" borderId="74" xfId="0" applyFont="1" applyFill="1" applyBorder="1" applyAlignment="1">
      <alignment horizontal="left" vertical="center"/>
    </xf>
    <xf numFmtId="0" fontId="32" fillId="8" borderId="5" xfId="0" applyFont="1" applyFill="1" applyBorder="1" applyAlignment="1">
      <alignment horizontal="left" vertical="center"/>
    </xf>
    <xf numFmtId="0" fontId="32" fillId="8" borderId="7" xfId="0" applyFont="1" applyFill="1" applyBorder="1" applyAlignment="1">
      <alignment horizontal="left" vertical="center"/>
    </xf>
    <xf numFmtId="0" fontId="30" fillId="0" borderId="71" xfId="0" applyFont="1" applyBorder="1" applyAlignment="1">
      <alignment horizontal="left" vertical="center" wrapText="1"/>
    </xf>
    <xf numFmtId="0" fontId="32" fillId="0" borderId="76" xfId="0" applyFont="1" applyBorder="1" applyAlignment="1">
      <alignment horizontal="left" vertical="center" wrapText="1"/>
    </xf>
    <xf numFmtId="0" fontId="8" fillId="0" borderId="71" xfId="0" applyFont="1" applyBorder="1" applyAlignment="1">
      <alignment vertical="center" wrapText="1"/>
    </xf>
    <xf numFmtId="0" fontId="30" fillId="8" borderId="5" xfId="0" applyFont="1" applyFill="1" applyBorder="1" applyAlignment="1"/>
    <xf numFmtId="0" fontId="32" fillId="8" borderId="5" xfId="0" applyFont="1" applyFill="1" applyBorder="1" applyAlignment="1"/>
    <xf numFmtId="0" fontId="33" fillId="8" borderId="75" xfId="0" applyFont="1" applyFill="1" applyBorder="1" applyAlignment="1">
      <alignment vertical="center" wrapText="1"/>
    </xf>
    <xf numFmtId="0" fontId="33" fillId="8" borderId="72" xfId="0" applyFont="1" applyFill="1" applyBorder="1" applyAlignment="1">
      <alignment vertical="center" wrapText="1"/>
    </xf>
    <xf numFmtId="0" fontId="33" fillId="13" borderId="73" xfId="0" applyFont="1" applyFill="1" applyBorder="1" applyAlignment="1">
      <alignment vertical="center" wrapText="1"/>
    </xf>
    <xf numFmtId="0" fontId="32" fillId="13" borderId="75" xfId="0" applyFont="1" applyFill="1" applyBorder="1" applyAlignment="1">
      <alignment vertical="center" wrapText="1"/>
    </xf>
    <xf numFmtId="0" fontId="32" fillId="0" borderId="75" xfId="0" applyFont="1" applyBorder="1" applyAlignment="1">
      <alignment wrapText="1"/>
    </xf>
    <xf numFmtId="0" fontId="32" fillId="0" borderId="72" xfId="0" applyFont="1" applyBorder="1" applyAlignment="1">
      <alignment wrapText="1"/>
    </xf>
    <xf numFmtId="0" fontId="33" fillId="8" borderId="5" xfId="0" applyFont="1" applyFill="1" applyBorder="1" applyAlignment="1">
      <alignment horizontal="left"/>
    </xf>
    <xf numFmtId="0" fontId="32" fillId="8" borderId="5" xfId="0" applyFont="1" applyFill="1" applyBorder="1" applyAlignment="1">
      <alignment horizontal="left"/>
    </xf>
    <xf numFmtId="0" fontId="32" fillId="8" borderId="7" xfId="0" applyFont="1" applyFill="1" applyBorder="1" applyAlignment="1">
      <alignment horizontal="left"/>
    </xf>
    <xf numFmtId="0" fontId="33" fillId="17" borderId="5" xfId="0" applyFont="1" applyFill="1" applyBorder="1" applyAlignment="1">
      <alignment horizontal="left" vertical="center"/>
    </xf>
    <xf numFmtId="0" fontId="32" fillId="17" borderId="5" xfId="0" applyFont="1" applyFill="1" applyBorder="1" applyAlignment="1">
      <alignment horizontal="left"/>
    </xf>
    <xf numFmtId="0" fontId="32" fillId="17" borderId="11" xfId="0" applyFont="1" applyFill="1" applyBorder="1" applyAlignment="1">
      <alignment horizontal="left"/>
    </xf>
    <xf numFmtId="0" fontId="33" fillId="8" borderId="74" xfId="0" applyFont="1" applyFill="1" applyBorder="1" applyAlignment="1">
      <alignment vertical="center" wrapText="1"/>
    </xf>
    <xf numFmtId="0" fontId="32" fillId="0" borderId="74" xfId="0" applyFont="1" applyBorder="1" applyAlignment="1">
      <alignment vertical="center" wrapText="1"/>
    </xf>
    <xf numFmtId="0" fontId="33" fillId="8" borderId="5" xfId="0" applyFont="1" applyFill="1" applyBorder="1" applyAlignment="1">
      <alignment horizontal="left" vertical="center"/>
    </xf>
    <xf numFmtId="0" fontId="30" fillId="8" borderId="5" xfId="0" applyFont="1" applyFill="1" applyBorder="1" applyAlignment="1">
      <alignment horizontal="left"/>
    </xf>
    <xf numFmtId="0" fontId="30" fillId="0" borderId="71" xfId="0" applyFont="1" applyFill="1" applyBorder="1" applyAlignment="1">
      <alignment horizontal="left" vertical="center" wrapText="1"/>
    </xf>
    <xf numFmtId="0" fontId="7" fillId="0" borderId="91" xfId="0" applyFont="1" applyFill="1" applyBorder="1" applyAlignment="1">
      <alignment vertical="center" wrapText="1"/>
    </xf>
    <xf numFmtId="0" fontId="1" fillId="0" borderId="90" xfId="0" applyFont="1" applyFill="1" applyBorder="1" applyAlignment="1">
      <alignment vertical="center" wrapText="1"/>
    </xf>
    <xf numFmtId="0" fontId="1" fillId="0" borderId="85" xfId="0" applyFont="1" applyFill="1" applyBorder="1" applyAlignment="1">
      <alignment vertical="center" wrapText="1"/>
    </xf>
    <xf numFmtId="0" fontId="30" fillId="0" borderId="89" xfId="0" applyFont="1" applyFill="1" applyBorder="1" applyAlignment="1">
      <alignment horizontal="center" vertical="center" wrapText="1"/>
    </xf>
    <xf numFmtId="0" fontId="0" fillId="0" borderId="86" xfId="0" applyBorder="1" applyAlignment="1">
      <alignment horizontal="center" vertical="center" wrapText="1"/>
    </xf>
    <xf numFmtId="0" fontId="0" fillId="0" borderId="23" xfId="0" applyBorder="1" applyAlignment="1">
      <alignment horizontal="center" vertical="center" wrapText="1"/>
    </xf>
    <xf numFmtId="0" fontId="0" fillId="0" borderId="13" xfId="0" applyBorder="1" applyAlignment="1">
      <alignment horizontal="center" vertical="center" wrapText="1"/>
    </xf>
    <xf numFmtId="0" fontId="0" fillId="0" borderId="79" xfId="0" applyBorder="1" applyAlignment="1">
      <alignment horizontal="center" vertical="center" wrapText="1"/>
    </xf>
    <xf numFmtId="0" fontId="0" fillId="0" borderId="80" xfId="0" applyBorder="1" applyAlignment="1">
      <alignment horizontal="center" vertical="center" wrapText="1"/>
    </xf>
    <xf numFmtId="0" fontId="29" fillId="13" borderId="69" xfId="0" applyFont="1" applyFill="1" applyBorder="1" applyAlignment="1">
      <alignment horizontal="center" vertical="center" wrapText="1"/>
    </xf>
    <xf numFmtId="0" fontId="32" fillId="13" borderId="69" xfId="0" applyFont="1" applyFill="1" applyBorder="1" applyAlignment="1">
      <alignment horizontal="center" vertical="center" wrapText="1"/>
    </xf>
    <xf numFmtId="0" fontId="31" fillId="12" borderId="89" xfId="0" applyFont="1" applyFill="1" applyBorder="1" applyAlignment="1">
      <alignment horizontal="center" vertical="center" wrapText="1"/>
    </xf>
    <xf numFmtId="0" fontId="32" fillId="12" borderId="87" xfId="0" applyFont="1" applyFill="1" applyBorder="1" applyAlignment="1">
      <alignment horizontal="center" vertical="center" wrapText="1"/>
    </xf>
    <xf numFmtId="0" fontId="32" fillId="12" borderId="86" xfId="0" applyFont="1" applyFill="1" applyBorder="1" applyAlignment="1">
      <alignment horizontal="center" vertical="center" wrapText="1"/>
    </xf>
    <xf numFmtId="0" fontId="32" fillId="12" borderId="23" xfId="0" applyFont="1" applyFill="1" applyBorder="1" applyAlignment="1">
      <alignment horizontal="center" vertical="center" wrapText="1"/>
    </xf>
    <xf numFmtId="0" fontId="32" fillId="12" borderId="0" xfId="0" applyFont="1" applyFill="1" applyBorder="1" applyAlignment="1">
      <alignment horizontal="center" vertical="center" wrapText="1"/>
    </xf>
    <xf numFmtId="0" fontId="32" fillId="12" borderId="13" xfId="0" applyFont="1" applyFill="1" applyBorder="1" applyAlignment="1">
      <alignment horizontal="center" vertical="center" wrapText="1"/>
    </xf>
    <xf numFmtId="0" fontId="33" fillId="12" borderId="5" xfId="0" applyFont="1" applyFill="1" applyBorder="1" applyAlignment="1">
      <alignment horizontal="left" vertical="center"/>
    </xf>
    <xf numFmtId="0" fontId="32" fillId="12" borderId="5" xfId="0" applyFont="1" applyFill="1" applyBorder="1" applyAlignment="1">
      <alignment horizontal="left"/>
    </xf>
    <xf numFmtId="0" fontId="32" fillId="12" borderId="11" xfId="0" applyFont="1" applyFill="1" applyBorder="1" applyAlignment="1">
      <alignment horizontal="left"/>
    </xf>
    <xf numFmtId="0" fontId="29" fillId="12" borderId="76" xfId="0" applyFont="1" applyFill="1" applyBorder="1" applyAlignment="1">
      <alignment horizontal="center" vertical="center" wrapText="1"/>
    </xf>
    <xf numFmtId="0" fontId="32" fillId="0" borderId="76" xfId="0" applyFont="1" applyBorder="1" applyAlignment="1">
      <alignment horizontal="center" vertical="center" wrapText="1"/>
    </xf>
    <xf numFmtId="0" fontId="32" fillId="0" borderId="70" xfId="0" applyFont="1" applyBorder="1" applyAlignment="1">
      <alignment horizontal="center" vertical="center" wrapText="1"/>
    </xf>
    <xf numFmtId="0" fontId="30" fillId="10" borderId="71" xfId="0" applyFont="1" applyFill="1" applyBorder="1" applyAlignment="1">
      <alignment vertical="center" wrapText="1"/>
    </xf>
    <xf numFmtId="0" fontId="32" fillId="10" borderId="76" xfId="0" applyFont="1" applyFill="1" applyBorder="1" applyAlignment="1">
      <alignment vertical="center" wrapText="1"/>
    </xf>
    <xf numFmtId="0" fontId="32" fillId="10" borderId="70" xfId="0" applyFont="1" applyFill="1" applyBorder="1" applyAlignment="1">
      <alignment vertical="center" wrapText="1"/>
    </xf>
    <xf numFmtId="0" fontId="33" fillId="2" borderId="5" xfId="0" applyFont="1" applyFill="1" applyBorder="1" applyAlignment="1">
      <alignment horizontal="left" vertical="center"/>
    </xf>
    <xf numFmtId="0" fontId="32" fillId="0" borderId="5" xfId="0" applyFont="1" applyBorder="1" applyAlignment="1">
      <alignment horizontal="left" vertical="center"/>
    </xf>
    <xf numFmtId="0" fontId="32" fillId="0" borderId="7" xfId="0" applyFont="1" applyBorder="1" applyAlignment="1">
      <alignment horizontal="left" vertical="center"/>
    </xf>
    <xf numFmtId="0" fontId="33" fillId="2" borderId="74" xfId="0" applyFont="1" applyFill="1" applyBorder="1" applyAlignment="1">
      <alignment vertical="center" wrapText="1"/>
    </xf>
    <xf numFmtId="0" fontId="30" fillId="0" borderId="70" xfId="0" applyFont="1" applyFill="1" applyBorder="1" applyAlignment="1">
      <alignment horizontal="left" vertical="center" wrapText="1"/>
    </xf>
    <xf numFmtId="0" fontId="33" fillId="0" borderId="70" xfId="0" applyFont="1" applyFill="1" applyBorder="1" applyAlignment="1">
      <alignment vertical="center" wrapText="1"/>
    </xf>
    <xf numFmtId="0" fontId="33" fillId="0" borderId="71" xfId="0" applyFont="1" applyFill="1" applyBorder="1" applyAlignment="1">
      <alignment horizontal="left" vertical="center" wrapText="1"/>
    </xf>
    <xf numFmtId="0" fontId="34" fillId="0" borderId="70" xfId="0" applyFont="1" applyBorder="1" applyAlignment="1">
      <alignment horizontal="left" vertical="center" wrapText="1"/>
    </xf>
    <xf numFmtId="0" fontId="33" fillId="0" borderId="70" xfId="0" applyFont="1" applyFill="1" applyBorder="1" applyAlignment="1">
      <alignment horizontal="left" vertical="center" wrapText="1"/>
    </xf>
    <xf numFmtId="0" fontId="33" fillId="0" borderId="74" xfId="0" applyFont="1" applyFill="1" applyBorder="1" applyAlignment="1">
      <alignment horizontal="left" vertical="center"/>
    </xf>
    <xf numFmtId="0" fontId="29" fillId="13" borderId="76" xfId="0" applyFont="1" applyFill="1" applyBorder="1" applyAlignment="1">
      <alignment horizontal="center" vertical="center" wrapText="1"/>
    </xf>
    <xf numFmtId="0" fontId="32" fillId="13" borderId="76" xfId="0" applyFont="1" applyFill="1" applyBorder="1" applyAlignment="1">
      <alignment horizontal="center" vertical="center" wrapText="1"/>
    </xf>
    <xf numFmtId="0" fontId="32" fillId="13" borderId="70" xfId="0" applyFont="1" applyFill="1" applyBorder="1" applyAlignment="1">
      <alignment horizontal="center" vertical="center" wrapText="1"/>
    </xf>
    <xf numFmtId="0" fontId="30" fillId="8" borderId="5" xfId="0" applyFont="1" applyFill="1" applyBorder="1" applyAlignment="1">
      <alignment horizontal="left" vertical="center"/>
    </xf>
    <xf numFmtId="0" fontId="30" fillId="0" borderId="73" xfId="0" applyFont="1" applyFill="1" applyBorder="1" applyAlignment="1">
      <alignment vertical="center" wrapText="1"/>
    </xf>
    <xf numFmtId="0" fontId="32" fillId="0" borderId="11" xfId="0" applyFont="1" applyBorder="1" applyAlignment="1">
      <alignment vertical="center" wrapText="1"/>
    </xf>
    <xf numFmtId="0" fontId="32" fillId="0" borderId="12" xfId="0" applyFont="1" applyBorder="1" applyAlignment="1">
      <alignment vertical="center" wrapText="1"/>
    </xf>
    <xf numFmtId="0" fontId="33" fillId="0" borderId="73" xfId="0" applyFont="1" applyFill="1" applyBorder="1" applyAlignment="1">
      <alignment vertical="center" wrapText="1"/>
    </xf>
    <xf numFmtId="0" fontId="32" fillId="0" borderId="75" xfId="0" applyFont="1" applyFill="1" applyBorder="1" applyAlignment="1">
      <alignment vertical="center" wrapText="1"/>
    </xf>
    <xf numFmtId="0" fontId="32" fillId="0" borderId="72" xfId="0" applyFont="1" applyFill="1" applyBorder="1" applyAlignment="1">
      <alignment vertical="center" wrapText="1"/>
    </xf>
    <xf numFmtId="0" fontId="30" fillId="0" borderId="74" xfId="0" applyFont="1" applyFill="1" applyBorder="1" applyAlignment="1">
      <alignment horizontal="left" vertical="center" wrapText="1"/>
    </xf>
    <xf numFmtId="0" fontId="32" fillId="0" borderId="81" xfId="0" applyFont="1" applyBorder="1" applyAlignment="1">
      <alignment horizontal="left" vertical="center" wrapText="1"/>
    </xf>
    <xf numFmtId="0" fontId="31" fillId="12" borderId="69" xfId="0" applyFont="1" applyFill="1" applyBorder="1" applyAlignment="1">
      <alignment horizontal="left" vertical="center"/>
    </xf>
    <xf numFmtId="167" fontId="31" fillId="12" borderId="69" xfId="1" applyNumberFormat="1" applyFont="1" applyFill="1" applyBorder="1" applyAlignment="1">
      <alignment horizontal="center" vertical="center" wrapText="1"/>
    </xf>
    <xf numFmtId="0" fontId="30" fillId="0" borderId="70" xfId="0" applyFont="1" applyFill="1" applyBorder="1" applyAlignment="1">
      <alignment vertical="center" wrapText="1"/>
    </xf>
    <xf numFmtId="0" fontId="31" fillId="12" borderId="74" xfId="0" applyFont="1" applyFill="1" applyBorder="1" applyAlignment="1">
      <alignment horizontal="center" vertical="center" wrapText="1"/>
    </xf>
    <xf numFmtId="0" fontId="32" fillId="12" borderId="7" xfId="0" applyFont="1" applyFill="1" applyBorder="1" applyAlignment="1">
      <alignment horizontal="center" vertical="center" wrapText="1"/>
    </xf>
    <xf numFmtId="0" fontId="31" fillId="12" borderId="73" xfId="0" applyFont="1" applyFill="1" applyBorder="1" applyAlignment="1">
      <alignment horizontal="center" vertical="center" wrapText="1"/>
    </xf>
    <xf numFmtId="0" fontId="32" fillId="12" borderId="75" xfId="0" applyFont="1" applyFill="1" applyBorder="1" applyAlignment="1">
      <alignment horizontal="center" vertical="center" wrapText="1"/>
    </xf>
    <xf numFmtId="0" fontId="32" fillId="12" borderId="72" xfId="0" applyFont="1" applyFill="1" applyBorder="1" applyAlignment="1">
      <alignment horizontal="center" vertical="center" wrapText="1"/>
    </xf>
    <xf numFmtId="0" fontId="32" fillId="12" borderId="11" xfId="0" applyFont="1" applyFill="1" applyBorder="1" applyAlignment="1">
      <alignment horizontal="center" vertical="center" wrapText="1"/>
    </xf>
    <xf numFmtId="0" fontId="32" fillId="12" borderId="22" xfId="0" applyFont="1" applyFill="1" applyBorder="1" applyAlignment="1">
      <alignment horizontal="center" vertical="center" wrapText="1"/>
    </xf>
    <xf numFmtId="0" fontId="32" fillId="12" borderId="12" xfId="0" applyFont="1" applyFill="1" applyBorder="1" applyAlignment="1">
      <alignment horizontal="center" vertical="center" wrapText="1"/>
    </xf>
    <xf numFmtId="0" fontId="30" fillId="13" borderId="5" xfId="0" applyFont="1" applyFill="1" applyBorder="1" applyAlignment="1">
      <alignment horizontal="left" vertical="center"/>
    </xf>
    <xf numFmtId="0" fontId="32" fillId="13" borderId="5" xfId="0" applyFont="1" applyFill="1" applyBorder="1" applyAlignment="1">
      <alignment horizontal="left"/>
    </xf>
    <xf numFmtId="0" fontId="32" fillId="13" borderId="11" xfId="0" applyFont="1" applyFill="1" applyBorder="1" applyAlignment="1">
      <alignment horizontal="left"/>
    </xf>
    <xf numFmtId="0" fontId="33" fillId="8" borderId="5" xfId="0" applyFont="1" applyFill="1" applyBorder="1" applyAlignment="1">
      <alignment vertical="center" wrapText="1"/>
    </xf>
    <xf numFmtId="0" fontId="32" fillId="0" borderId="5" xfId="0" applyFont="1" applyBorder="1" applyAlignment="1">
      <alignment vertical="center" wrapText="1"/>
    </xf>
    <xf numFmtId="0" fontId="32" fillId="0" borderId="7" xfId="0" applyFont="1" applyBorder="1" applyAlignment="1">
      <alignment vertical="center" wrapText="1"/>
    </xf>
    <xf numFmtId="0" fontId="33" fillId="2" borderId="73" xfId="0" applyFont="1" applyFill="1" applyBorder="1" applyAlignment="1">
      <alignment vertical="center" wrapText="1"/>
    </xf>
    <xf numFmtId="0" fontId="27" fillId="7" borderId="14" xfId="0" applyFont="1" applyFill="1" applyBorder="1" applyAlignment="1">
      <alignment horizontal="center" vertical="center" wrapText="1"/>
    </xf>
    <xf numFmtId="0" fontId="27" fillId="7" borderId="20" xfId="0" applyFont="1" applyFill="1" applyBorder="1" applyAlignment="1">
      <alignment horizontal="center" vertical="center" wrapText="1"/>
    </xf>
    <xf numFmtId="0" fontId="27" fillId="7" borderId="15" xfId="0" applyFont="1" applyFill="1" applyBorder="1" applyAlignment="1">
      <alignment horizontal="center" vertical="center" wrapText="1"/>
    </xf>
    <xf numFmtId="0" fontId="27" fillId="7" borderId="16" xfId="0" applyFont="1" applyFill="1" applyBorder="1" applyAlignment="1">
      <alignment horizontal="center" vertical="center" wrapText="1"/>
    </xf>
    <xf numFmtId="0" fontId="27" fillId="7" borderId="0" xfId="0" applyFont="1" applyFill="1" applyBorder="1" applyAlignment="1">
      <alignment horizontal="center" vertical="center" wrapText="1"/>
    </xf>
    <xf numFmtId="0" fontId="27" fillId="7" borderId="17" xfId="0" applyFont="1" applyFill="1" applyBorder="1" applyAlignment="1">
      <alignment horizontal="center" vertical="center" wrapText="1"/>
    </xf>
    <xf numFmtId="0" fontId="27" fillId="7" borderId="18" xfId="0" applyFont="1" applyFill="1" applyBorder="1" applyAlignment="1">
      <alignment horizontal="center" vertical="center" wrapText="1"/>
    </xf>
    <xf numFmtId="0" fontId="27" fillId="7" borderId="21" xfId="0" applyFont="1" applyFill="1" applyBorder="1" applyAlignment="1">
      <alignment horizontal="center" vertical="center" wrapText="1"/>
    </xf>
    <xf numFmtId="0" fontId="27" fillId="7" borderId="19" xfId="0" applyFont="1" applyFill="1" applyBorder="1" applyAlignment="1">
      <alignment horizontal="center" vertical="center" wrapText="1"/>
    </xf>
    <xf numFmtId="0" fontId="30" fillId="10" borderId="70" xfId="0" applyFont="1" applyFill="1" applyBorder="1" applyAlignment="1">
      <alignment vertical="center" wrapText="1"/>
    </xf>
    <xf numFmtId="0" fontId="32" fillId="0" borderId="70" xfId="0" applyFont="1" applyFill="1" applyBorder="1" applyAlignment="1">
      <alignment horizontal="left" vertical="center" wrapText="1"/>
    </xf>
    <xf numFmtId="0" fontId="30" fillId="0" borderId="74" xfId="0" applyFont="1" applyFill="1" applyBorder="1" applyAlignment="1">
      <alignment horizontal="center" vertical="center" wrapText="1"/>
    </xf>
    <xf numFmtId="0" fontId="32" fillId="0" borderId="5" xfId="0" applyFont="1" applyBorder="1" applyAlignment="1">
      <alignment horizontal="center" vertical="center" wrapText="1"/>
    </xf>
    <xf numFmtId="0" fontId="32" fillId="0" borderId="7" xfId="0" applyFont="1" applyBorder="1" applyAlignment="1">
      <alignment horizontal="center" vertical="center" wrapText="1"/>
    </xf>
    <xf numFmtId="0" fontId="32" fillId="0" borderId="7" xfId="0" applyFont="1" applyBorder="1" applyAlignment="1">
      <alignment horizontal="left" vertical="center" wrapText="1"/>
    </xf>
    <xf numFmtId="167" fontId="31" fillId="12" borderId="74" xfId="1" applyNumberFormat="1" applyFont="1" applyFill="1" applyBorder="1" applyAlignment="1">
      <alignment horizontal="center" vertical="center" wrapText="1"/>
    </xf>
    <xf numFmtId="0" fontId="32" fillId="0" borderId="81" xfId="0" applyFont="1" applyBorder="1" applyAlignment="1">
      <alignment horizontal="center" vertical="center" wrapText="1"/>
    </xf>
    <xf numFmtId="0" fontId="30" fillId="0" borderId="7" xfId="0" applyFont="1" applyFill="1" applyBorder="1" applyAlignment="1">
      <alignment horizontal="left" vertical="center" wrapText="1"/>
    </xf>
    <xf numFmtId="0" fontId="7" fillId="0" borderId="71" xfId="0" applyFont="1" applyBorder="1" applyAlignment="1">
      <alignment vertical="center" wrapText="1"/>
    </xf>
    <xf numFmtId="0" fontId="13" fillId="0" borderId="76" xfId="0" applyFont="1" applyBorder="1" applyAlignment="1">
      <alignment vertical="center" wrapText="1"/>
    </xf>
    <xf numFmtId="0" fontId="13" fillId="0" borderId="70" xfId="0" applyFont="1" applyBorder="1" applyAlignment="1">
      <alignment vertical="center" wrapText="1"/>
    </xf>
    <xf numFmtId="0" fontId="30" fillId="0" borderId="69" xfId="0" applyFont="1" applyFill="1" applyBorder="1" applyAlignment="1">
      <alignment vertical="center" wrapText="1"/>
    </xf>
    <xf numFmtId="0" fontId="32" fillId="0" borderId="69" xfId="0" applyFont="1" applyBorder="1" applyAlignment="1">
      <alignment vertical="center" wrapText="1"/>
    </xf>
    <xf numFmtId="0" fontId="30" fillId="10" borderId="71" xfId="0" applyFont="1" applyFill="1" applyBorder="1" applyAlignment="1">
      <alignment horizontal="left" vertical="center" wrapText="1"/>
    </xf>
    <xf numFmtId="0" fontId="32" fillId="10" borderId="76" xfId="0" applyFont="1" applyFill="1" applyBorder="1" applyAlignment="1">
      <alignment horizontal="left" vertical="center" wrapText="1"/>
    </xf>
    <xf numFmtId="0" fontId="32" fillId="10" borderId="70" xfId="0" applyFont="1" applyFill="1" applyBorder="1" applyAlignment="1">
      <alignment horizontal="left" vertical="center" wrapText="1"/>
    </xf>
    <xf numFmtId="0" fontId="30" fillId="0" borderId="73" xfId="0" applyFont="1" applyFill="1" applyBorder="1" applyAlignment="1">
      <alignment horizontal="left" vertical="center" wrapText="1"/>
    </xf>
    <xf numFmtId="0" fontId="30" fillId="0" borderId="72" xfId="0" applyFont="1" applyFill="1" applyBorder="1" applyAlignment="1">
      <alignment horizontal="left" vertical="center" wrapText="1"/>
    </xf>
    <xf numFmtId="0" fontId="33" fillId="17" borderId="89" xfId="0" applyFont="1" applyFill="1" applyBorder="1" applyAlignment="1">
      <alignment vertical="center" wrapText="1"/>
    </xf>
    <xf numFmtId="0" fontId="32" fillId="17" borderId="87" xfId="0" applyFont="1" applyFill="1" applyBorder="1" applyAlignment="1">
      <alignment vertical="center" wrapText="1"/>
    </xf>
    <xf numFmtId="0" fontId="32" fillId="17" borderId="86" xfId="0" applyFont="1" applyFill="1" applyBorder="1" applyAlignment="1">
      <alignment vertical="center" wrapText="1"/>
    </xf>
    <xf numFmtId="167" fontId="31" fillId="12" borderId="91" xfId="1" applyNumberFormat="1" applyFont="1" applyFill="1" applyBorder="1" applyAlignment="1">
      <alignment horizontal="center" vertical="center" wrapText="1"/>
    </xf>
    <xf numFmtId="0" fontId="30" fillId="0" borderId="0" xfId="0" applyFont="1" applyFill="1" applyBorder="1" applyAlignment="1">
      <alignment vertical="center" wrapText="1"/>
    </xf>
    <xf numFmtId="0" fontId="7" fillId="0" borderId="91" xfId="0" applyFont="1" applyFill="1" applyBorder="1" applyAlignment="1">
      <alignment horizontal="left" vertical="center" wrapText="1"/>
    </xf>
    <xf numFmtId="0" fontId="0" fillId="0" borderId="90" xfId="0" applyBorder="1" applyAlignment="1">
      <alignment horizontal="left" vertical="center" wrapText="1"/>
    </xf>
    <xf numFmtId="0" fontId="0" fillId="0" borderId="85" xfId="0" applyBorder="1" applyAlignment="1">
      <alignment horizontal="left" vertical="center" wrapText="1"/>
    </xf>
    <xf numFmtId="167" fontId="31" fillId="12" borderId="88" xfId="1" applyNumberFormat="1" applyFont="1" applyFill="1" applyBorder="1" applyAlignment="1">
      <alignment horizontal="center" vertical="center" wrapText="1"/>
    </xf>
    <xf numFmtId="0" fontId="32" fillId="0" borderId="5" xfId="0" applyFont="1" applyBorder="1" applyAlignment="1">
      <alignment horizontal="left"/>
    </xf>
    <xf numFmtId="0" fontId="32" fillId="0" borderId="7" xfId="0" applyFont="1" applyBorder="1" applyAlignment="1">
      <alignment horizontal="left"/>
    </xf>
    <xf numFmtId="0" fontId="33" fillId="2" borderId="73" xfId="0" applyFont="1" applyFill="1" applyBorder="1" applyAlignment="1">
      <alignment horizontal="left" vertical="center" wrapText="1"/>
    </xf>
    <xf numFmtId="0" fontId="32" fillId="0" borderId="75" xfId="0" applyFont="1" applyBorder="1" applyAlignment="1">
      <alignment horizontal="left" vertical="center" wrapText="1"/>
    </xf>
    <xf numFmtId="0" fontId="32" fillId="0" borderId="72" xfId="0" applyFont="1" applyBorder="1" applyAlignment="1">
      <alignment horizontal="left" vertical="center" wrapText="1"/>
    </xf>
    <xf numFmtId="2" fontId="3" fillId="12" borderId="91" xfId="0" applyNumberFormat="1" applyFont="1" applyFill="1" applyBorder="1" applyAlignment="1">
      <alignment horizontal="center" vertical="center" wrapText="1"/>
    </xf>
    <xf numFmtId="2" fontId="3" fillId="12" borderId="90" xfId="0" applyNumberFormat="1" applyFont="1" applyFill="1" applyBorder="1" applyAlignment="1">
      <alignment horizontal="center" vertical="center" wrapText="1"/>
    </xf>
    <xf numFmtId="2" fontId="3" fillId="12" borderId="85" xfId="0" applyNumberFormat="1" applyFont="1" applyFill="1" applyBorder="1" applyAlignment="1">
      <alignment horizontal="center" vertical="center" wrapText="1"/>
    </xf>
    <xf numFmtId="0" fontId="62" fillId="0" borderId="71" xfId="0" applyFont="1" applyFill="1" applyBorder="1" applyAlignment="1">
      <alignment vertical="center" wrapText="1"/>
    </xf>
    <xf numFmtId="0" fontId="62" fillId="0" borderId="76" xfId="0" applyFont="1" applyBorder="1" applyAlignment="1">
      <alignment vertical="center" wrapText="1"/>
    </xf>
    <xf numFmtId="0" fontId="62" fillId="0" borderId="70" xfId="0" applyFont="1" applyBorder="1" applyAlignment="1">
      <alignment vertical="center" wrapText="1"/>
    </xf>
    <xf numFmtId="0" fontId="62" fillId="0" borderId="89" xfId="0" applyFont="1" applyFill="1" applyBorder="1" applyAlignment="1">
      <alignment vertical="center" wrapText="1"/>
    </xf>
    <xf numFmtId="0" fontId="62" fillId="0" borderId="87" xfId="0" applyFont="1" applyBorder="1" applyAlignment="1">
      <alignment vertical="center" wrapText="1"/>
    </xf>
    <xf numFmtId="0" fontId="62" fillId="0" borderId="86" xfId="0" applyFont="1" applyBorder="1" applyAlignment="1">
      <alignment vertical="center" wrapText="1"/>
    </xf>
    <xf numFmtId="0" fontId="62" fillId="0" borderId="23" xfId="0" applyFont="1" applyBorder="1" applyAlignment="1">
      <alignment vertical="center" wrapText="1"/>
    </xf>
    <xf numFmtId="0" fontId="62" fillId="0" borderId="0" xfId="0" applyFont="1" applyBorder="1" applyAlignment="1">
      <alignment vertical="center" wrapText="1"/>
    </xf>
    <xf numFmtId="0" fontId="62" fillId="0" borderId="13" xfId="0" applyFont="1" applyBorder="1" applyAlignment="1">
      <alignment vertical="center" wrapText="1"/>
    </xf>
    <xf numFmtId="0" fontId="62" fillId="0" borderId="79" xfId="0" applyFont="1" applyBorder="1" applyAlignment="1">
      <alignment vertical="center" wrapText="1"/>
    </xf>
    <xf numFmtId="0" fontId="62" fillId="0" borderId="82" xfId="0" applyFont="1" applyBorder="1" applyAlignment="1">
      <alignment vertical="center" wrapText="1"/>
    </xf>
    <xf numFmtId="0" fontId="62" fillId="0" borderId="80" xfId="0" applyFont="1" applyBorder="1" applyAlignment="1">
      <alignment vertical="center" wrapText="1"/>
    </xf>
    <xf numFmtId="0" fontId="62" fillId="0" borderId="90" xfId="0" applyFont="1" applyFill="1" applyBorder="1" applyAlignment="1">
      <alignment vertical="center" wrapText="1"/>
    </xf>
    <xf numFmtId="0" fontId="62" fillId="0" borderId="90" xfId="0" applyFont="1" applyBorder="1" applyAlignment="1">
      <alignment vertical="center" wrapText="1"/>
    </xf>
    <xf numFmtId="0" fontId="62" fillId="0" borderId="85" xfId="0" applyFont="1" applyBorder="1" applyAlignment="1">
      <alignment vertical="center" wrapText="1"/>
    </xf>
    <xf numFmtId="0" fontId="62" fillId="0" borderId="6" xfId="0" applyFont="1" applyBorder="1" applyAlignment="1">
      <alignment vertical="center" wrapText="1"/>
    </xf>
    <xf numFmtId="0" fontId="64" fillId="0" borderId="2" xfId="0" applyFont="1" applyBorder="1" applyAlignment="1">
      <alignment vertical="center" wrapText="1"/>
    </xf>
    <xf numFmtId="0" fontId="64" fillId="0" borderId="3" xfId="0" applyFont="1" applyBorder="1" applyAlignment="1">
      <alignment vertical="center" wrapText="1"/>
    </xf>
    <xf numFmtId="0" fontId="66" fillId="8" borderId="2" xfId="0" applyFont="1" applyFill="1" applyBorder="1" applyAlignment="1">
      <alignment horizontal="center" vertical="center" wrapText="1"/>
    </xf>
    <xf numFmtId="0" fontId="66" fillId="8" borderId="3" xfId="0" applyFont="1" applyFill="1" applyBorder="1" applyAlignment="1">
      <alignment horizontal="center" vertical="center" wrapText="1"/>
    </xf>
    <xf numFmtId="0" fontId="66" fillId="12" borderId="91" xfId="0" applyFont="1" applyFill="1" applyBorder="1" applyAlignment="1">
      <alignment horizontal="center" vertical="center" wrapText="1"/>
    </xf>
    <xf numFmtId="0" fontId="66" fillId="12" borderId="90" xfId="0" applyFont="1" applyFill="1" applyBorder="1" applyAlignment="1">
      <alignment horizontal="center" vertical="center" wrapText="1"/>
    </xf>
    <xf numFmtId="0" fontId="66" fillId="8" borderId="74" xfId="0" applyFont="1" applyFill="1" applyBorder="1" applyAlignment="1">
      <alignment vertical="center" wrapText="1"/>
    </xf>
    <xf numFmtId="0" fontId="71" fillId="8" borderId="74" xfId="0" applyFont="1" applyFill="1" applyBorder="1" applyAlignment="1">
      <alignment vertical="center" wrapText="1"/>
    </xf>
    <xf numFmtId="0" fontId="64" fillId="0" borderId="74" xfId="0" applyFont="1" applyBorder="1" applyAlignment="1">
      <alignment vertical="center" wrapText="1"/>
    </xf>
    <xf numFmtId="0" fontId="62" fillId="8" borderId="81" xfId="0" applyFont="1" applyFill="1" applyBorder="1" applyAlignment="1">
      <alignment vertical="center"/>
    </xf>
    <xf numFmtId="0" fontId="64" fillId="8" borderId="69" xfId="0" applyFont="1" applyFill="1" applyBorder="1" applyAlignment="1">
      <alignment vertical="center"/>
    </xf>
    <xf numFmtId="0" fontId="62" fillId="0" borderId="73" xfId="0" applyFont="1" applyFill="1" applyBorder="1" applyAlignment="1">
      <alignment horizontal="center" vertical="center" wrapText="1"/>
    </xf>
    <xf numFmtId="0" fontId="64" fillId="0" borderId="75" xfId="0" applyFont="1" applyBorder="1" applyAlignment="1">
      <alignment horizontal="center" vertical="center" wrapText="1"/>
    </xf>
    <xf numFmtId="0" fontId="64" fillId="0" borderId="72" xfId="0" applyFont="1" applyBorder="1" applyAlignment="1">
      <alignment horizontal="center" vertical="center" wrapText="1"/>
    </xf>
    <xf numFmtId="0" fontId="64" fillId="0" borderId="23" xfId="0" applyFont="1" applyBorder="1" applyAlignment="1">
      <alignment horizontal="center" vertical="center" wrapText="1"/>
    </xf>
    <xf numFmtId="0" fontId="64" fillId="0" borderId="0" xfId="0" applyFont="1" applyAlignment="1">
      <alignment horizontal="center" vertical="center" wrapText="1"/>
    </xf>
    <xf numFmtId="0" fontId="64" fillId="0" borderId="13" xfId="0" applyFont="1" applyBorder="1" applyAlignment="1">
      <alignment horizontal="center" vertical="center" wrapText="1"/>
    </xf>
    <xf numFmtId="0" fontId="64" fillId="0" borderId="79" xfId="0" applyFont="1" applyBorder="1" applyAlignment="1">
      <alignment horizontal="center" vertical="center" wrapText="1"/>
    </xf>
    <xf numFmtId="0" fontId="64" fillId="0" borderId="82" xfId="0" applyFont="1" applyBorder="1" applyAlignment="1">
      <alignment horizontal="center" vertical="center" wrapText="1"/>
    </xf>
    <xf numFmtId="0" fontId="64" fillId="0" borderId="80" xfId="0" applyFont="1" applyBorder="1" applyAlignment="1">
      <alignment horizontal="center" vertical="center" wrapText="1"/>
    </xf>
    <xf numFmtId="0" fontId="62" fillId="0" borderId="71" xfId="0" applyFont="1" applyFill="1" applyBorder="1" applyAlignment="1">
      <alignment horizontal="left" vertical="center" wrapText="1"/>
    </xf>
    <xf numFmtId="0" fontId="64" fillId="0" borderId="70" xfId="0" applyFont="1" applyBorder="1" applyAlignment="1">
      <alignment horizontal="left" vertical="center" wrapText="1"/>
    </xf>
    <xf numFmtId="0" fontId="62" fillId="0" borderId="71" xfId="0" applyFont="1" applyBorder="1" applyAlignment="1">
      <alignment horizontal="left" vertical="center" wrapText="1"/>
    </xf>
    <xf numFmtId="0" fontId="62" fillId="0" borderId="70" xfId="0" applyFont="1" applyBorder="1" applyAlignment="1">
      <alignment horizontal="left" vertical="center" wrapText="1"/>
    </xf>
    <xf numFmtId="0" fontId="66" fillId="12" borderId="91" xfId="0" applyFont="1" applyFill="1" applyBorder="1" applyAlignment="1">
      <alignment vertical="center"/>
    </xf>
    <xf numFmtId="0" fontId="66" fillId="12" borderId="90" xfId="0" applyFont="1" applyFill="1" applyBorder="1" applyAlignment="1">
      <alignment vertical="center"/>
    </xf>
    <xf numFmtId="0" fontId="66" fillId="13" borderId="6" xfId="0" applyFont="1" applyFill="1" applyBorder="1" applyAlignment="1">
      <alignment horizontal="center" vertical="center" wrapText="1"/>
    </xf>
    <xf numFmtId="0" fontId="71" fillId="13" borderId="2" xfId="0" applyFont="1" applyFill="1" applyBorder="1" applyAlignment="1">
      <alignment horizontal="center" vertical="center" wrapText="1"/>
    </xf>
    <xf numFmtId="0" fontId="62" fillId="0" borderId="6" xfId="0" applyFont="1" applyFill="1" applyBorder="1" applyAlignment="1">
      <alignment horizontal="left" vertical="center" wrapText="1"/>
    </xf>
    <xf numFmtId="0" fontId="62" fillId="0" borderId="3" xfId="0" applyFont="1" applyBorder="1" applyAlignment="1">
      <alignment horizontal="left" vertical="center" wrapText="1"/>
    </xf>
    <xf numFmtId="0" fontId="77" fillId="12" borderId="89" xfId="0" applyFont="1" applyFill="1" applyBorder="1" applyAlignment="1">
      <alignment horizontal="left" vertical="center" wrapText="1"/>
    </xf>
    <xf numFmtId="0" fontId="64" fillId="0" borderId="87" xfId="0" applyFont="1" applyBorder="1" applyAlignment="1">
      <alignment horizontal="left" vertical="center" wrapText="1"/>
    </xf>
    <xf numFmtId="0" fontId="64" fillId="0" borderId="86" xfId="0" applyFont="1" applyBorder="1" applyAlignment="1">
      <alignment horizontal="left" vertical="center" wrapText="1"/>
    </xf>
    <xf numFmtId="0" fontId="83" fillId="21" borderId="6" xfId="0" applyFont="1" applyFill="1" applyBorder="1" applyAlignment="1">
      <alignment horizontal="center" vertical="center" wrapText="1"/>
    </xf>
    <xf numFmtId="0" fontId="84" fillId="21" borderId="2" xfId="0" applyFont="1" applyFill="1" applyBorder="1" applyAlignment="1">
      <alignment horizontal="center" vertical="center" wrapText="1"/>
    </xf>
    <xf numFmtId="0" fontId="84" fillId="21" borderId="76" xfId="0" applyFont="1" applyFill="1" applyBorder="1" applyAlignment="1">
      <alignment horizontal="center" vertical="center" wrapText="1"/>
    </xf>
    <xf numFmtId="0" fontId="84" fillId="21" borderId="3" xfId="0" applyFont="1" applyFill="1" applyBorder="1" applyAlignment="1">
      <alignment horizontal="center" vertical="center" wrapText="1"/>
    </xf>
    <xf numFmtId="0" fontId="85" fillId="19" borderId="5" xfId="0" applyFont="1" applyFill="1" applyBorder="1" applyAlignment="1">
      <alignment horizontal="left" vertical="center" wrapText="1"/>
    </xf>
    <xf numFmtId="0" fontId="64" fillId="19" borderId="5" xfId="0" applyFont="1" applyFill="1" applyBorder="1" applyAlignment="1">
      <alignment horizontal="left" vertical="center"/>
    </xf>
    <xf numFmtId="0" fontId="64" fillId="19" borderId="11" xfId="0" applyFont="1" applyFill="1" applyBorder="1" applyAlignment="1">
      <alignment horizontal="left" vertical="center"/>
    </xf>
    <xf numFmtId="0" fontId="85" fillId="2" borderId="1" xfId="0" applyFont="1" applyFill="1" applyBorder="1" applyAlignment="1">
      <alignment horizontal="left" vertical="center" wrapText="1"/>
    </xf>
    <xf numFmtId="0" fontId="64" fillId="0" borderId="1" xfId="0" applyFont="1" applyBorder="1" applyAlignment="1">
      <alignment horizontal="left" vertical="center" wrapText="1"/>
    </xf>
    <xf numFmtId="0" fontId="75" fillId="0" borderId="10" xfId="0" applyFont="1" applyFill="1" applyBorder="1" applyAlignment="1">
      <alignment horizontal="center" vertical="center" textRotation="90" wrapText="1"/>
    </xf>
    <xf numFmtId="0" fontId="88" fillId="0" borderId="8" xfId="0" applyFont="1" applyBorder="1" applyAlignment="1">
      <alignment horizontal="center" vertical="center" textRotation="90"/>
    </xf>
    <xf numFmtId="0" fontId="88" fillId="0" borderId="23" xfId="0" applyFont="1" applyBorder="1" applyAlignment="1">
      <alignment horizontal="center" vertical="center" textRotation="90" wrapText="1"/>
    </xf>
    <xf numFmtId="0" fontId="88" fillId="0" borderId="13" xfId="0" applyFont="1" applyBorder="1" applyAlignment="1">
      <alignment horizontal="center" vertical="center" textRotation="90"/>
    </xf>
    <xf numFmtId="0" fontId="88" fillId="0" borderId="11" xfId="0" applyFont="1" applyBorder="1" applyAlignment="1">
      <alignment horizontal="center" vertical="center" textRotation="90" wrapText="1"/>
    </xf>
    <xf numFmtId="0" fontId="88" fillId="0" borderId="12" xfId="0" applyFont="1" applyBorder="1" applyAlignment="1">
      <alignment horizontal="center" vertical="center" textRotation="90"/>
    </xf>
    <xf numFmtId="0" fontId="62" fillId="0" borderId="3" xfId="0" applyFont="1" applyBorder="1" applyAlignment="1">
      <alignment vertical="center" wrapText="1"/>
    </xf>
    <xf numFmtId="0" fontId="64" fillId="0" borderId="70" xfId="0" applyFont="1" applyBorder="1" applyAlignment="1">
      <alignment vertical="center" wrapText="1"/>
    </xf>
    <xf numFmtId="0" fontId="66" fillId="19" borderId="2" xfId="0" applyFont="1" applyFill="1" applyBorder="1" applyAlignment="1">
      <alignment horizontal="center" vertical="center" wrapText="1"/>
    </xf>
    <xf numFmtId="0" fontId="64" fillId="19" borderId="2" xfId="0" applyFont="1" applyFill="1" applyBorder="1" applyAlignment="1">
      <alignment horizontal="center" vertical="center" wrapText="1"/>
    </xf>
    <xf numFmtId="0" fontId="62" fillId="0" borderId="91" xfId="0" applyFont="1" applyFill="1" applyBorder="1" applyAlignment="1">
      <alignment vertical="center" wrapText="1"/>
    </xf>
    <xf numFmtId="0" fontId="64" fillId="0" borderId="85" xfId="0" applyFont="1" applyFill="1" applyBorder="1" applyAlignment="1">
      <alignment vertical="center" wrapText="1"/>
    </xf>
    <xf numFmtId="0" fontId="62" fillId="0" borderId="6" xfId="0" applyFont="1" applyFill="1" applyBorder="1" applyAlignment="1">
      <alignment vertical="center" wrapText="1"/>
    </xf>
    <xf numFmtId="0" fontId="64" fillId="0" borderId="90" xfId="0" applyFont="1" applyFill="1" applyBorder="1" applyAlignment="1">
      <alignment vertical="center" wrapText="1"/>
    </xf>
    <xf numFmtId="0" fontId="64" fillId="0" borderId="76" xfId="0" applyFont="1" applyBorder="1" applyAlignment="1">
      <alignment vertical="center" wrapText="1"/>
    </xf>
    <xf numFmtId="0" fontId="62" fillId="10" borderId="71" xfId="0" applyFont="1" applyFill="1" applyBorder="1" applyAlignment="1">
      <alignment horizontal="left" vertical="center" wrapText="1"/>
    </xf>
    <xf numFmtId="0" fontId="64" fillId="10" borderId="76" xfId="0" applyFont="1" applyFill="1" applyBorder="1" applyAlignment="1">
      <alignment horizontal="left" vertical="center" wrapText="1"/>
    </xf>
    <xf numFmtId="0" fontId="64" fillId="10" borderId="70" xfId="0" applyFont="1" applyFill="1" applyBorder="1" applyAlignment="1">
      <alignment horizontal="left" vertical="center" wrapText="1"/>
    </xf>
    <xf numFmtId="0" fontId="62" fillId="0" borderId="6" xfId="0" applyFont="1" applyBorder="1" applyAlignment="1">
      <alignment horizontal="left" vertical="center" wrapText="1"/>
    </xf>
    <xf numFmtId="0" fontId="62" fillId="0" borderId="2" xfId="0" applyFont="1" applyBorder="1" applyAlignment="1">
      <alignment horizontal="left" vertical="center" wrapText="1"/>
    </xf>
    <xf numFmtId="0" fontId="66" fillId="2" borderId="10" xfId="0" applyFont="1" applyFill="1" applyBorder="1" applyAlignment="1">
      <alignment horizontal="left" vertical="center" wrapText="1"/>
    </xf>
    <xf numFmtId="0" fontId="66" fillId="2" borderId="9" xfId="0" applyFont="1" applyFill="1" applyBorder="1" applyAlignment="1">
      <alignment horizontal="left" vertical="center" wrapText="1"/>
    </xf>
    <xf numFmtId="0" fontId="64" fillId="0" borderId="9" xfId="0" applyFont="1" applyBorder="1" applyAlignment="1">
      <alignment horizontal="left" vertical="center" wrapText="1"/>
    </xf>
    <xf numFmtId="0" fontId="64" fillId="0" borderId="8" xfId="0" applyFont="1" applyBorder="1" applyAlignment="1">
      <alignment horizontal="left" vertical="center" wrapText="1"/>
    </xf>
    <xf numFmtId="0" fontId="66" fillId="8" borderId="84" xfId="0" applyFont="1" applyFill="1" applyBorder="1" applyAlignment="1">
      <alignment vertical="center" wrapText="1"/>
    </xf>
    <xf numFmtId="0" fontId="62" fillId="0" borderId="84" xfId="0" applyFont="1" applyFill="1" applyBorder="1" applyAlignment="1">
      <alignment vertical="center" wrapText="1"/>
    </xf>
    <xf numFmtId="0" fontId="66" fillId="14" borderId="89" xfId="0" applyFont="1" applyFill="1" applyBorder="1" applyAlignment="1">
      <alignment horizontal="left" vertical="center" wrapText="1"/>
    </xf>
    <xf numFmtId="0" fontId="66" fillId="14" borderId="87" xfId="0" applyFont="1" applyFill="1" applyBorder="1" applyAlignment="1">
      <alignment vertical="center" wrapText="1"/>
    </xf>
    <xf numFmtId="0" fontId="66" fillId="14" borderId="86" xfId="0" applyFont="1" applyFill="1" applyBorder="1" applyAlignment="1">
      <alignment vertical="center" wrapText="1"/>
    </xf>
    <xf numFmtId="0" fontId="66" fillId="0" borderId="84" xfId="0" applyFont="1" applyFill="1" applyBorder="1" applyAlignment="1">
      <alignment horizontal="center" vertical="center" textRotation="90" wrapText="1"/>
    </xf>
    <xf numFmtId="0" fontId="62" fillId="0" borderId="84" xfId="0" applyFont="1" applyFill="1" applyBorder="1" applyAlignment="1">
      <alignment horizontal="center" vertical="center" textRotation="90" wrapText="1"/>
    </xf>
    <xf numFmtId="0" fontId="62" fillId="10" borderId="84" xfId="0" applyFont="1" applyFill="1" applyBorder="1" applyAlignment="1">
      <alignment vertical="center" wrapText="1"/>
    </xf>
    <xf numFmtId="0" fontId="66" fillId="8" borderId="71" xfId="0" applyFont="1" applyFill="1" applyBorder="1" applyAlignment="1">
      <alignment vertical="center" wrapText="1"/>
    </xf>
    <xf numFmtId="0" fontId="64" fillId="8" borderId="76" xfId="0" applyFont="1" applyFill="1" applyBorder="1" applyAlignment="1">
      <alignment vertical="center" wrapText="1"/>
    </xf>
    <xf numFmtId="0" fontId="64" fillId="8" borderId="70" xfId="0" applyFont="1" applyFill="1" applyBorder="1" applyAlignment="1">
      <alignment vertical="center" wrapText="1"/>
    </xf>
    <xf numFmtId="0" fontId="66" fillId="18" borderId="89" xfId="0" applyFont="1" applyFill="1" applyBorder="1" applyAlignment="1">
      <alignment vertical="center" wrapText="1"/>
    </xf>
    <xf numFmtId="0" fontId="64" fillId="18" borderId="87" xfId="0" applyFont="1" applyFill="1" applyBorder="1" applyAlignment="1">
      <alignment vertical="center" wrapText="1"/>
    </xf>
    <xf numFmtId="0" fontId="64" fillId="18" borderId="86" xfId="0" applyFont="1" applyFill="1" applyBorder="1" applyAlignment="1">
      <alignment vertical="center" wrapText="1"/>
    </xf>
    <xf numFmtId="0" fontId="66" fillId="8" borderId="73" xfId="0" applyFont="1" applyFill="1" applyBorder="1" applyAlignment="1">
      <alignment horizontal="center" vertical="center" wrapText="1"/>
    </xf>
    <xf numFmtId="0" fontId="62" fillId="10" borderId="91" xfId="0" applyFont="1" applyFill="1" applyBorder="1" applyAlignment="1">
      <alignment horizontal="left" vertical="center" wrapText="1"/>
    </xf>
    <xf numFmtId="0" fontId="64" fillId="10" borderId="90" xfId="0" applyFont="1" applyFill="1" applyBorder="1" applyAlignment="1">
      <alignment horizontal="left" vertical="center" wrapText="1"/>
    </xf>
    <xf numFmtId="0" fontId="64" fillId="10" borderId="85" xfId="0" applyFont="1" applyFill="1" applyBorder="1" applyAlignment="1">
      <alignment horizontal="left" vertical="center" wrapText="1"/>
    </xf>
    <xf numFmtId="0" fontId="66" fillId="8" borderId="91" xfId="0" applyFont="1" applyFill="1" applyBorder="1" applyAlignment="1">
      <alignment vertical="center" wrapText="1"/>
    </xf>
    <xf numFmtId="0" fontId="64" fillId="0" borderId="85" xfId="0" applyFont="1" applyBorder="1" applyAlignment="1">
      <alignment vertical="center" wrapText="1"/>
    </xf>
    <xf numFmtId="0" fontId="66" fillId="0" borderId="89" xfId="0" applyFont="1" applyFill="1" applyBorder="1" applyAlignment="1">
      <alignment vertical="center" wrapText="1"/>
    </xf>
    <xf numFmtId="0" fontId="64" fillId="0" borderId="86" xfId="0" applyFont="1" applyBorder="1" applyAlignment="1">
      <alignment vertical="center" wrapText="1"/>
    </xf>
    <xf numFmtId="0" fontId="66" fillId="0" borderId="23" xfId="0" applyFont="1" applyFill="1" applyBorder="1" applyAlignment="1">
      <alignment vertical="center" wrapText="1"/>
    </xf>
    <xf numFmtId="0" fontId="64" fillId="0" borderId="13" xfId="0" applyFont="1" applyBorder="1" applyAlignment="1">
      <alignment vertical="center" wrapText="1"/>
    </xf>
    <xf numFmtId="0" fontId="64" fillId="0" borderId="79" xfId="0" applyFont="1" applyBorder="1" applyAlignment="1">
      <alignment vertical="center" wrapText="1"/>
    </xf>
    <xf numFmtId="0" fontId="64" fillId="0" borderId="80" xfId="0" applyFont="1" applyBorder="1" applyAlignment="1">
      <alignment vertical="center" wrapText="1"/>
    </xf>
    <xf numFmtId="0" fontId="62" fillId="0" borderId="91" xfId="0" applyFont="1" applyBorder="1" applyAlignment="1">
      <alignment vertical="center" wrapText="1"/>
    </xf>
    <xf numFmtId="0" fontId="62" fillId="0" borderId="10" xfId="0" applyFont="1" applyBorder="1" applyAlignment="1">
      <alignment horizontal="left" vertical="center" wrapText="1"/>
    </xf>
    <xf numFmtId="0" fontId="62" fillId="0" borderId="9" xfId="0" applyFont="1" applyBorder="1" applyAlignment="1">
      <alignment horizontal="left" vertical="center" wrapText="1"/>
    </xf>
    <xf numFmtId="0" fontId="62" fillId="0" borderId="8" xfId="0" applyFont="1" applyBorder="1" applyAlignment="1">
      <alignment horizontal="left" vertical="center" wrapText="1"/>
    </xf>
    <xf numFmtId="0" fontId="62" fillId="0" borderId="23" xfId="0" applyFont="1" applyBorder="1" applyAlignment="1">
      <alignment horizontal="left" vertical="center" wrapText="1"/>
    </xf>
    <xf numFmtId="0" fontId="62" fillId="0" borderId="0" xfId="0" applyFont="1" applyAlignment="1">
      <alignment horizontal="left" vertical="center" wrapText="1"/>
    </xf>
    <xf numFmtId="0" fontId="62" fillId="0" borderId="13" xfId="0" applyFont="1" applyBorder="1" applyAlignment="1">
      <alignment horizontal="left" vertical="center" wrapText="1"/>
    </xf>
    <xf numFmtId="0" fontId="62" fillId="0" borderId="11" xfId="0" applyFont="1" applyBorder="1" applyAlignment="1">
      <alignment horizontal="left" vertical="center" wrapText="1"/>
    </xf>
    <xf numFmtId="0" fontId="62" fillId="0" borderId="22" xfId="0" applyFont="1" applyBorder="1" applyAlignment="1">
      <alignment horizontal="left" vertical="center" wrapText="1"/>
    </xf>
    <xf numFmtId="0" fontId="62" fillId="0" borderId="12" xfId="0" applyFont="1" applyBorder="1" applyAlignment="1">
      <alignment horizontal="left" vertical="center" wrapText="1"/>
    </xf>
    <xf numFmtId="0" fontId="62" fillId="0" borderId="10" xfId="0" applyFont="1" applyFill="1" applyBorder="1" applyAlignment="1">
      <alignment horizontal="left" vertical="center" wrapText="1"/>
    </xf>
    <xf numFmtId="0" fontId="66" fillId="8" borderId="5" xfId="0" applyFont="1" applyFill="1" applyBorder="1" applyAlignment="1">
      <alignment horizontal="left" vertical="center"/>
    </xf>
    <xf numFmtId="0" fontId="64" fillId="8" borderId="5" xfId="0" applyFont="1" applyFill="1" applyBorder="1" applyAlignment="1">
      <alignment horizontal="left" vertical="center"/>
    </xf>
    <xf numFmtId="0" fontId="64" fillId="8" borderId="7" xfId="0" applyFont="1" applyFill="1" applyBorder="1" applyAlignment="1">
      <alignment horizontal="left" vertical="center"/>
    </xf>
    <xf numFmtId="0" fontId="66" fillId="20" borderId="89" xfId="0" applyFont="1" applyFill="1" applyBorder="1" applyAlignment="1">
      <alignment vertical="center" wrapText="1"/>
    </xf>
    <xf numFmtId="0" fontId="76" fillId="20" borderId="87" xfId="0" applyFont="1" applyFill="1" applyBorder="1" applyAlignment="1">
      <alignment vertical="center" wrapText="1"/>
    </xf>
    <xf numFmtId="0" fontId="66" fillId="20" borderId="81" xfId="0" applyFont="1" applyFill="1" applyBorder="1" applyAlignment="1">
      <alignment horizontal="left" vertical="center" wrapText="1"/>
    </xf>
    <xf numFmtId="0" fontId="76" fillId="20" borderId="84" xfId="0" applyFont="1" applyFill="1" applyBorder="1" applyAlignment="1">
      <alignment horizontal="left" vertical="center" wrapText="1"/>
    </xf>
    <xf numFmtId="0" fontId="62" fillId="14" borderId="5" xfId="0" applyFont="1" applyFill="1" applyBorder="1" applyAlignment="1">
      <alignment horizontal="center" vertical="center" textRotation="90" wrapText="1"/>
    </xf>
    <xf numFmtId="0" fontId="64" fillId="14" borderId="5" xfId="0" applyFont="1" applyFill="1" applyBorder="1" applyAlignment="1">
      <alignment horizontal="center" vertical="center" textRotation="90" wrapText="1"/>
    </xf>
    <xf numFmtId="0" fontId="64" fillId="14" borderId="5" xfId="0" applyFont="1" applyFill="1" applyBorder="1" applyAlignment="1">
      <alignment vertical="center" wrapText="1"/>
    </xf>
    <xf numFmtId="0" fontId="64" fillId="14" borderId="81" xfId="0" applyFont="1" applyFill="1" applyBorder="1" applyAlignment="1">
      <alignment vertical="center" wrapText="1"/>
    </xf>
    <xf numFmtId="0" fontId="66" fillId="8" borderId="10" xfId="0" applyFont="1" applyFill="1" applyBorder="1" applyAlignment="1">
      <alignment horizontal="left" vertical="center" wrapText="1"/>
    </xf>
    <xf numFmtId="0" fontId="66" fillId="8" borderId="9" xfId="0" applyFont="1" applyFill="1" applyBorder="1" applyAlignment="1">
      <alignment horizontal="left" vertical="center" wrapText="1"/>
    </xf>
    <xf numFmtId="0" fontId="64" fillId="8" borderId="9" xfId="0" applyFont="1" applyFill="1" applyBorder="1" applyAlignment="1">
      <alignment horizontal="left" vertical="center" wrapText="1"/>
    </xf>
    <xf numFmtId="0" fontId="64" fillId="8" borderId="8" xfId="0" applyFont="1" applyFill="1" applyBorder="1" applyAlignment="1">
      <alignment horizontal="left" vertical="center" wrapText="1"/>
    </xf>
    <xf numFmtId="0" fontId="62" fillId="0" borderId="4" xfId="0" applyFont="1" applyBorder="1" applyAlignment="1">
      <alignment horizontal="center" vertical="center" wrapText="1"/>
    </xf>
    <xf numFmtId="0" fontId="64" fillId="0" borderId="4" xfId="0" applyFont="1" applyBorder="1" applyAlignment="1">
      <alignment horizontal="center" vertical="center" wrapText="1"/>
    </xf>
    <xf numFmtId="0" fontId="75" fillId="0" borderId="10" xfId="0" applyFont="1" applyBorder="1" applyAlignment="1">
      <alignment horizontal="center" vertical="center" textRotation="90" wrapText="1"/>
    </xf>
    <xf numFmtId="0" fontId="88" fillId="0" borderId="8" xfId="0" applyFont="1" applyBorder="1" applyAlignment="1">
      <alignment horizontal="center" vertical="center" textRotation="90" wrapText="1"/>
    </xf>
    <xf numFmtId="0" fontId="75" fillId="0" borderId="23" xfId="0" applyFont="1" applyBorder="1" applyAlignment="1">
      <alignment horizontal="center" vertical="center" textRotation="90" wrapText="1"/>
    </xf>
    <xf numFmtId="0" fontId="88" fillId="0" borderId="13" xfId="0" applyFont="1" applyBorder="1" applyAlignment="1">
      <alignment horizontal="center" vertical="center" textRotation="90" wrapText="1"/>
    </xf>
    <xf numFmtId="0" fontId="75" fillId="0" borderId="11" xfId="0" applyFont="1" applyBorder="1" applyAlignment="1">
      <alignment horizontal="center" vertical="center" textRotation="90" wrapText="1"/>
    </xf>
    <xf numFmtId="0" fontId="88" fillId="0" borderId="12" xfId="0" applyFont="1" applyBorder="1" applyAlignment="1">
      <alignment horizontal="center" vertical="center" textRotation="90" wrapText="1"/>
    </xf>
    <xf numFmtId="0" fontId="66" fillId="18" borderId="10" xfId="0" applyFont="1" applyFill="1" applyBorder="1" applyAlignment="1">
      <alignment vertical="center" wrapText="1"/>
    </xf>
    <xf numFmtId="0" fontId="64" fillId="18" borderId="9" xfId="0" applyFont="1" applyFill="1" applyBorder="1" applyAlignment="1">
      <alignment vertical="center" wrapText="1"/>
    </xf>
    <xf numFmtId="0" fontId="64" fillId="18" borderId="75" xfId="0" applyFont="1" applyFill="1" applyBorder="1" applyAlignment="1">
      <alignment vertical="center" wrapText="1"/>
    </xf>
    <xf numFmtId="0" fontId="64" fillId="18" borderId="8" xfId="0" applyFont="1" applyFill="1" applyBorder="1" applyAlignment="1">
      <alignment vertical="center" wrapText="1"/>
    </xf>
    <xf numFmtId="0" fontId="64" fillId="0" borderId="5" xfId="0" applyFont="1" applyBorder="1" applyAlignment="1">
      <alignment horizontal="left" vertical="center"/>
    </xf>
    <xf numFmtId="0" fontId="64" fillId="0" borderId="81" xfId="0" applyFont="1" applyBorder="1" applyAlignment="1">
      <alignment horizontal="left" vertical="center"/>
    </xf>
    <xf numFmtId="0" fontId="62" fillId="0" borderId="73" xfId="0" applyFont="1" applyBorder="1" applyAlignment="1">
      <alignment vertical="center" wrapText="1"/>
    </xf>
    <xf numFmtId="0" fontId="64" fillId="0" borderId="75" xfId="0" applyFont="1" applyBorder="1" applyAlignment="1">
      <alignment vertical="center" wrapText="1"/>
    </xf>
    <xf numFmtId="0" fontId="64" fillId="0" borderId="72" xfId="0" applyFont="1" applyBorder="1" applyAlignment="1">
      <alignment vertical="center" wrapText="1"/>
    </xf>
    <xf numFmtId="0" fontId="74" fillId="18" borderId="5" xfId="0" applyFont="1" applyFill="1" applyBorder="1" applyAlignment="1">
      <alignment horizontal="left" vertical="center" wrapText="1"/>
    </xf>
    <xf numFmtId="0" fontId="64" fillId="18" borderId="5" xfId="0" applyFont="1" applyFill="1" applyBorder="1" applyAlignment="1">
      <alignment horizontal="left" vertical="center" wrapText="1"/>
    </xf>
    <xf numFmtId="0" fontId="64" fillId="18" borderId="81" xfId="0" applyFont="1" applyFill="1" applyBorder="1" applyAlignment="1">
      <alignment horizontal="left" vertical="center" wrapText="1"/>
    </xf>
    <xf numFmtId="0" fontId="62" fillId="18" borderId="91" xfId="0" applyFont="1" applyFill="1" applyBorder="1" applyAlignment="1">
      <alignment horizontal="left" vertical="center" wrapText="1"/>
    </xf>
    <xf numFmtId="0" fontId="66" fillId="18" borderId="5" xfId="0" applyFont="1" applyFill="1" applyBorder="1" applyAlignment="1">
      <alignment vertical="center" wrapText="1"/>
    </xf>
    <xf numFmtId="0" fontId="64" fillId="18" borderId="5" xfId="0" applyFont="1" applyFill="1" applyBorder="1" applyAlignment="1">
      <alignment vertical="center" wrapText="1"/>
    </xf>
    <xf numFmtId="0" fontId="64" fillId="18" borderId="81" xfId="0" applyFont="1" applyFill="1" applyBorder="1" applyAlignment="1">
      <alignment vertical="center" wrapText="1"/>
    </xf>
    <xf numFmtId="0" fontId="80" fillId="0" borderId="71" xfId="0" applyFont="1" applyBorder="1" applyAlignment="1">
      <alignment vertical="center" wrapText="1"/>
    </xf>
    <xf numFmtId="0" fontId="64" fillId="0" borderId="90" xfId="0" applyFont="1" applyBorder="1" applyAlignment="1">
      <alignment vertical="center" wrapText="1"/>
    </xf>
    <xf numFmtId="0" fontId="66" fillId="15" borderId="2" xfId="0" applyFont="1" applyFill="1" applyBorder="1" applyAlignment="1">
      <alignment horizontal="center" vertical="center" wrapText="1"/>
    </xf>
    <xf numFmtId="0" fontId="64" fillId="15" borderId="2" xfId="0" applyFont="1" applyFill="1" applyBorder="1" applyAlignment="1">
      <alignment horizontal="center" vertical="center" wrapText="1"/>
    </xf>
    <xf numFmtId="0" fontId="64" fillId="15" borderId="3" xfId="0" applyFont="1" applyFill="1" applyBorder="1" applyAlignment="1">
      <alignment horizontal="center" vertical="center" wrapText="1"/>
    </xf>
    <xf numFmtId="0" fontId="62" fillId="0" borderId="4" xfId="0" applyFont="1" applyFill="1" applyBorder="1" applyAlignment="1">
      <alignment horizontal="left" vertical="center" wrapText="1"/>
    </xf>
    <xf numFmtId="0" fontId="62" fillId="0" borderId="4" xfId="0" applyFont="1" applyBorder="1" applyAlignment="1">
      <alignment horizontal="left" vertical="center" wrapText="1"/>
    </xf>
    <xf numFmtId="0" fontId="85" fillId="2" borderId="10" xfId="0" applyFont="1" applyFill="1" applyBorder="1" applyAlignment="1">
      <alignment horizontal="left" vertical="center" wrapText="1"/>
    </xf>
    <xf numFmtId="0" fontId="85" fillId="2" borderId="9" xfId="0" applyFont="1" applyFill="1" applyBorder="1" applyAlignment="1">
      <alignment horizontal="left" vertical="center" wrapText="1"/>
    </xf>
    <xf numFmtId="0" fontId="66" fillId="17" borderId="2" xfId="0" applyFont="1" applyFill="1" applyBorder="1" applyAlignment="1">
      <alignment horizontal="center" vertical="center" wrapText="1"/>
    </xf>
    <xf numFmtId="0" fontId="64" fillId="17" borderId="2" xfId="0" applyFont="1" applyFill="1" applyBorder="1" applyAlignment="1">
      <alignment horizontal="center" vertical="center" wrapText="1"/>
    </xf>
    <xf numFmtId="0" fontId="64" fillId="17" borderId="3" xfId="0" applyFont="1" applyFill="1" applyBorder="1" applyAlignment="1">
      <alignment horizontal="center" vertical="center" wrapText="1"/>
    </xf>
    <xf numFmtId="0" fontId="75" fillId="0" borderId="4" xfId="0" applyFont="1" applyFill="1" applyBorder="1" applyAlignment="1">
      <alignment horizontal="center" vertical="center" textRotation="90" wrapText="1"/>
    </xf>
    <xf numFmtId="0" fontId="62" fillId="0" borderId="71" xfId="0" applyFont="1" applyBorder="1" applyAlignment="1">
      <alignment vertical="center" wrapText="1"/>
    </xf>
    <xf numFmtId="0" fontId="66" fillId="2" borderId="10" xfId="0" applyFont="1" applyFill="1" applyBorder="1" applyAlignment="1">
      <alignment vertical="center" wrapText="1"/>
    </xf>
    <xf numFmtId="0" fontId="64" fillId="0" borderId="9" xfId="0" applyFont="1" applyBorder="1" applyAlignment="1">
      <alignment vertical="center" wrapText="1"/>
    </xf>
    <xf numFmtId="0" fontId="64" fillId="0" borderId="8" xfId="0" applyFont="1" applyBorder="1" applyAlignment="1">
      <alignment vertical="center" wrapText="1"/>
    </xf>
    <xf numFmtId="0" fontId="66" fillId="8" borderId="10" xfId="0" applyFont="1" applyFill="1" applyBorder="1" applyAlignment="1">
      <alignment vertical="center" wrapText="1"/>
    </xf>
    <xf numFmtId="0" fontId="66" fillId="8" borderId="9" xfId="0" applyFont="1" applyFill="1" applyBorder="1" applyAlignment="1">
      <alignment vertical="center" wrapText="1"/>
    </xf>
    <xf numFmtId="0" fontId="64" fillId="8" borderId="9" xfId="0" applyFont="1" applyFill="1" applyBorder="1" applyAlignment="1">
      <alignment vertical="center" wrapText="1"/>
    </xf>
    <xf numFmtId="0" fontId="64" fillId="8" borderId="8" xfId="0" applyFont="1" applyFill="1" applyBorder="1" applyAlignment="1">
      <alignment vertical="center" wrapText="1"/>
    </xf>
    <xf numFmtId="0" fontId="62" fillId="0" borderId="10" xfId="0" applyFont="1" applyFill="1" applyBorder="1" applyAlignment="1">
      <alignment horizontal="center" vertical="center" wrapText="1"/>
    </xf>
    <xf numFmtId="0" fontId="64" fillId="0" borderId="9" xfId="0" applyFont="1" applyBorder="1" applyAlignment="1">
      <alignment horizontal="center" vertical="center" wrapText="1"/>
    </xf>
    <xf numFmtId="0" fontId="64" fillId="0" borderId="8" xfId="0" applyFont="1" applyBorder="1" applyAlignment="1">
      <alignment horizontal="center" vertical="center" wrapText="1"/>
    </xf>
    <xf numFmtId="0" fontId="64" fillId="0" borderId="11" xfId="0" applyFont="1" applyBorder="1" applyAlignment="1">
      <alignment horizontal="center" vertical="center" wrapText="1"/>
    </xf>
    <xf numFmtId="0" fontId="64" fillId="0" borderId="22" xfId="0" applyFont="1" applyBorder="1" applyAlignment="1">
      <alignment horizontal="center" vertical="center" wrapText="1"/>
    </xf>
    <xf numFmtId="0" fontId="64" fillId="0" borderId="12" xfId="0" applyFont="1" applyBorder="1" applyAlignment="1">
      <alignment horizontal="center" vertical="center" wrapText="1"/>
    </xf>
    <xf numFmtId="0" fontId="66" fillId="8" borderId="23" xfId="0" applyFont="1" applyFill="1" applyBorder="1" applyAlignment="1">
      <alignment vertical="center" wrapText="1"/>
    </xf>
    <xf numFmtId="0" fontId="64" fillId="0" borderId="23" xfId="0" applyFont="1" applyBorder="1" applyAlignment="1">
      <alignment vertical="center"/>
    </xf>
    <xf numFmtId="0" fontId="64" fillId="0" borderId="11" xfId="0" applyFont="1" applyBorder="1" applyAlignment="1">
      <alignment vertical="center"/>
    </xf>
    <xf numFmtId="0" fontId="66" fillId="0" borderId="9" xfId="0" applyFont="1" applyBorder="1" applyAlignment="1">
      <alignment vertical="center" wrapText="1"/>
    </xf>
    <xf numFmtId="0" fontId="66" fillId="0" borderId="8" xfId="0" applyFont="1" applyBorder="1" applyAlignment="1">
      <alignment vertical="center" wrapText="1"/>
    </xf>
    <xf numFmtId="0" fontId="62" fillId="8" borderId="5" xfId="0" applyFont="1" applyFill="1" applyBorder="1" applyAlignment="1"/>
    <xf numFmtId="0" fontId="64" fillId="8" borderId="5" xfId="0" applyFont="1" applyFill="1" applyBorder="1" applyAlignment="1"/>
    <xf numFmtId="0" fontId="64" fillId="8" borderId="7" xfId="0" applyFont="1" applyFill="1" applyBorder="1" applyAlignment="1"/>
    <xf numFmtId="0" fontId="62" fillId="0" borderId="10" xfId="0" applyFont="1" applyBorder="1" applyAlignment="1">
      <alignment vertical="center" wrapText="1"/>
    </xf>
    <xf numFmtId="0" fontId="62" fillId="0" borderId="9" xfId="0" applyFont="1" applyBorder="1" applyAlignment="1">
      <alignment vertical="center" wrapText="1"/>
    </xf>
    <xf numFmtId="0" fontId="62" fillId="0" borderId="8" xfId="0" applyFont="1" applyBorder="1" applyAlignment="1">
      <alignment vertical="center" wrapText="1"/>
    </xf>
    <xf numFmtId="0" fontId="62" fillId="0" borderId="11" xfId="0" applyFont="1" applyBorder="1" applyAlignment="1">
      <alignment vertical="center" wrapText="1"/>
    </xf>
    <xf numFmtId="0" fontId="62" fillId="0" borderId="22" xfId="0" applyFont="1" applyBorder="1" applyAlignment="1">
      <alignment vertical="center" wrapText="1"/>
    </xf>
    <xf numFmtId="0" fontId="62" fillId="0" borderId="12" xfId="0" applyFont="1" applyBorder="1" applyAlignment="1">
      <alignment vertical="center" wrapText="1"/>
    </xf>
    <xf numFmtId="1" fontId="74" fillId="8" borderId="5" xfId="0" applyNumberFormat="1" applyFont="1" applyFill="1" applyBorder="1" applyAlignment="1">
      <alignment horizontal="left" vertical="center" wrapText="1"/>
    </xf>
    <xf numFmtId="0" fontId="64" fillId="8" borderId="5" xfId="0" applyFont="1" applyFill="1" applyBorder="1" applyAlignment="1">
      <alignment horizontal="left" vertical="center" wrapText="1"/>
    </xf>
    <xf numFmtId="1" fontId="62" fillId="10" borderId="6" xfId="0" applyNumberFormat="1" applyFont="1" applyFill="1" applyBorder="1" applyAlignment="1">
      <alignment vertical="center" wrapText="1"/>
    </xf>
    <xf numFmtId="0" fontId="64" fillId="10" borderId="2" xfId="0" applyFont="1" applyFill="1" applyBorder="1" applyAlignment="1">
      <alignment vertical="center" wrapText="1"/>
    </xf>
    <xf numFmtId="0" fontId="64" fillId="10" borderId="3" xfId="0" applyFont="1" applyFill="1" applyBorder="1" applyAlignment="1">
      <alignment vertical="center" wrapText="1"/>
    </xf>
    <xf numFmtId="0" fontId="62" fillId="10" borderId="6" xfId="0" applyFont="1" applyFill="1" applyBorder="1" applyAlignment="1">
      <alignment horizontal="left" vertical="center" wrapText="1"/>
    </xf>
    <xf numFmtId="0" fontId="64" fillId="10" borderId="2" xfId="0" applyFont="1" applyFill="1" applyBorder="1" applyAlignment="1">
      <alignment horizontal="left" vertical="center" wrapText="1"/>
    </xf>
    <xf numFmtId="0" fontId="64" fillId="10" borderId="3" xfId="0" applyFont="1" applyFill="1" applyBorder="1" applyAlignment="1">
      <alignment horizontal="left" vertical="center" wrapText="1"/>
    </xf>
    <xf numFmtId="3" fontId="66" fillId="8" borderId="6" xfId="1" applyNumberFormat="1" applyFont="1" applyFill="1" applyBorder="1" applyAlignment="1" applyProtection="1">
      <alignment horizontal="center" vertical="center" wrapText="1"/>
    </xf>
    <xf numFmtId="0" fontId="64" fillId="8" borderId="3" xfId="0" applyFont="1" applyFill="1" applyBorder="1" applyAlignment="1">
      <alignment horizontal="center" vertical="center" wrapText="1"/>
    </xf>
    <xf numFmtId="0" fontId="66" fillId="0" borderId="6" xfId="0" applyFont="1" applyFill="1" applyBorder="1" applyAlignment="1">
      <alignment vertical="center" wrapText="1"/>
    </xf>
    <xf numFmtId="0" fontId="62" fillId="8" borderId="5" xfId="0" applyFont="1" applyFill="1" applyBorder="1" applyAlignment="1">
      <alignment horizontal="left" vertical="center"/>
    </xf>
    <xf numFmtId="0" fontId="64" fillId="0" borderId="2" xfId="0" applyFont="1" applyFill="1" applyBorder="1" applyAlignment="1">
      <alignment vertical="center" wrapText="1"/>
    </xf>
    <xf numFmtId="0" fontId="64" fillId="0" borderId="3" xfId="0" applyFont="1" applyFill="1" applyBorder="1" applyAlignment="1">
      <alignment vertical="center" wrapText="1"/>
    </xf>
    <xf numFmtId="0" fontId="62" fillId="10" borderId="91" xfId="0" applyFont="1" applyFill="1" applyBorder="1" applyAlignment="1">
      <alignment vertical="center" wrapText="1"/>
    </xf>
    <xf numFmtId="0" fontId="62" fillId="10" borderId="85" xfId="0" applyFont="1" applyFill="1" applyBorder="1" applyAlignment="1">
      <alignment vertical="center" wrapText="1"/>
    </xf>
    <xf numFmtId="0" fontId="66" fillId="0" borderId="71" xfId="0" applyFont="1" applyFill="1" applyBorder="1" applyAlignment="1">
      <alignment vertical="center" wrapText="1"/>
    </xf>
    <xf numFmtId="0" fontId="66" fillId="0" borderId="73" xfId="0" applyFont="1" applyFill="1" applyBorder="1" applyAlignment="1">
      <alignment horizontal="center" vertical="center" wrapText="1"/>
    </xf>
    <xf numFmtId="2" fontId="66" fillId="12" borderId="6" xfId="0" applyNumberFormat="1" applyFont="1" applyFill="1" applyBorder="1" applyAlignment="1">
      <alignment horizontal="center" vertical="center" wrapText="1"/>
    </xf>
    <xf numFmtId="0" fontId="64" fillId="12" borderId="2" xfId="0" applyFont="1" applyFill="1" applyBorder="1" applyAlignment="1">
      <alignment vertical="center" wrapText="1"/>
    </xf>
    <xf numFmtId="0" fontId="64" fillId="12" borderId="3" xfId="0" applyFont="1" applyFill="1" applyBorder="1" applyAlignment="1">
      <alignment vertical="center" wrapText="1"/>
    </xf>
    <xf numFmtId="0" fontId="66" fillId="16" borderId="5" xfId="0" applyFont="1" applyFill="1" applyBorder="1" applyAlignment="1">
      <alignment horizontal="left" vertical="center"/>
    </xf>
    <xf numFmtId="0" fontId="64" fillId="16" borderId="5" xfId="0" applyFont="1" applyFill="1" applyBorder="1" applyAlignment="1">
      <alignment horizontal="left" vertical="center"/>
    </xf>
    <xf numFmtId="0" fontId="64" fillId="16" borderId="7" xfId="0" applyFont="1" applyFill="1" applyBorder="1" applyAlignment="1">
      <alignment horizontal="left" vertical="center"/>
    </xf>
    <xf numFmtId="0" fontId="66" fillId="14" borderId="5" xfId="0" applyFont="1" applyFill="1" applyBorder="1" applyAlignment="1">
      <alignment horizontal="left" vertical="center"/>
    </xf>
    <xf numFmtId="0" fontId="64" fillId="14" borderId="5" xfId="0" applyFont="1" applyFill="1" applyBorder="1" applyAlignment="1">
      <alignment horizontal="left" vertical="center"/>
    </xf>
    <xf numFmtId="0" fontId="64" fillId="14" borderId="7" xfId="0" applyFont="1" applyFill="1" applyBorder="1" applyAlignment="1">
      <alignment horizontal="left" vertical="center"/>
    </xf>
    <xf numFmtId="0" fontId="66" fillId="15" borderId="5" xfId="0" applyFont="1" applyFill="1" applyBorder="1" applyAlignment="1">
      <alignment horizontal="left" vertical="center"/>
    </xf>
    <xf numFmtId="0" fontId="64" fillId="15" borderId="5" xfId="0" applyFont="1" applyFill="1" applyBorder="1" applyAlignment="1">
      <alignment horizontal="left" vertical="center"/>
    </xf>
    <xf numFmtId="0" fontId="64" fillId="15" borderId="7" xfId="0" applyFont="1" applyFill="1" applyBorder="1" applyAlignment="1">
      <alignment horizontal="left" vertical="center"/>
    </xf>
    <xf numFmtId="0" fontId="66" fillId="10" borderId="5" xfId="0" applyFont="1" applyFill="1" applyBorder="1" applyAlignment="1">
      <alignment horizontal="left" vertical="center"/>
    </xf>
    <xf numFmtId="0" fontId="64" fillId="10" borderId="5" xfId="0" applyFont="1" applyFill="1" applyBorder="1" applyAlignment="1">
      <alignment horizontal="left" vertical="center"/>
    </xf>
    <xf numFmtId="0" fontId="64" fillId="10" borderId="7" xfId="0" applyFont="1" applyFill="1" applyBorder="1" applyAlignment="1">
      <alignment horizontal="left" vertical="center"/>
    </xf>
    <xf numFmtId="0" fontId="66" fillId="10" borderId="10" xfId="0" applyFont="1" applyFill="1" applyBorder="1" applyAlignment="1">
      <alignment vertical="center" wrapText="1"/>
    </xf>
    <xf numFmtId="0" fontId="64" fillId="10" borderId="9" xfId="0" applyFont="1" applyFill="1" applyBorder="1" applyAlignment="1">
      <alignment vertical="center" wrapText="1"/>
    </xf>
    <xf numFmtId="0" fontId="64" fillId="10" borderId="8" xfId="0" applyFont="1" applyFill="1" applyBorder="1" applyAlignment="1">
      <alignment vertical="center" wrapText="1"/>
    </xf>
    <xf numFmtId="0" fontId="62" fillId="10" borderId="6" xfId="0" applyFont="1" applyFill="1" applyBorder="1" applyAlignment="1">
      <alignment vertical="center" wrapText="1"/>
    </xf>
    <xf numFmtId="0" fontId="66" fillId="13" borderId="5" xfId="0" applyFont="1" applyFill="1" applyBorder="1" applyAlignment="1">
      <alignment horizontal="left" vertical="center"/>
    </xf>
    <xf numFmtId="0" fontId="64" fillId="13" borderId="5" xfId="0" applyFont="1" applyFill="1" applyBorder="1" applyAlignment="1">
      <alignment horizontal="left"/>
    </xf>
    <xf numFmtId="0" fontId="64" fillId="13" borderId="23" xfId="0" applyFont="1" applyFill="1" applyBorder="1" applyAlignment="1">
      <alignment horizontal="left"/>
    </xf>
    <xf numFmtId="0" fontId="64" fillId="13" borderId="11" xfId="0" applyFont="1" applyFill="1" applyBorder="1" applyAlignment="1">
      <alignment horizontal="left"/>
    </xf>
    <xf numFmtId="0" fontId="66" fillId="13" borderId="2" xfId="0" applyFont="1" applyFill="1" applyBorder="1" applyAlignment="1">
      <alignment horizontal="center" vertical="center" wrapText="1"/>
    </xf>
    <xf numFmtId="0" fontId="64" fillId="13" borderId="2" xfId="0" applyFont="1" applyFill="1" applyBorder="1" applyAlignment="1">
      <alignment horizontal="center" vertical="center" wrapText="1"/>
    </xf>
    <xf numFmtId="0" fontId="64" fillId="13" borderId="3" xfId="0" applyFont="1" applyFill="1" applyBorder="1" applyAlignment="1">
      <alignment horizontal="center" vertical="center" wrapText="1"/>
    </xf>
    <xf numFmtId="0" fontId="62" fillId="0" borderId="3" xfId="0" applyFont="1" applyFill="1" applyBorder="1" applyAlignment="1">
      <alignment horizontal="left" vertical="center" wrapText="1"/>
    </xf>
    <xf numFmtId="0" fontId="66" fillId="8" borderId="1" xfId="0" applyFont="1" applyFill="1" applyBorder="1" applyAlignment="1">
      <alignment vertical="center" wrapText="1"/>
    </xf>
    <xf numFmtId="0" fontId="64" fillId="8" borderId="1" xfId="0" applyFont="1" applyFill="1" applyBorder="1" applyAlignment="1">
      <alignment vertical="center" wrapText="1"/>
    </xf>
    <xf numFmtId="1" fontId="66" fillId="17" borderId="10" xfId="0" applyNumberFormat="1" applyFont="1" applyFill="1" applyBorder="1" applyAlignment="1">
      <alignment vertical="center" wrapText="1"/>
    </xf>
    <xf numFmtId="0" fontId="64" fillId="17" borderId="9" xfId="0" applyFont="1" applyFill="1" applyBorder="1" applyAlignment="1">
      <alignment vertical="center" wrapText="1"/>
    </xf>
    <xf numFmtId="0" fontId="66" fillId="17" borderId="5" xfId="0" applyFont="1" applyFill="1" applyBorder="1" applyAlignment="1">
      <alignment horizontal="left" vertical="center"/>
    </xf>
    <xf numFmtId="0" fontId="64" fillId="17" borderId="5" xfId="0" applyFont="1" applyFill="1" applyBorder="1" applyAlignment="1">
      <alignment horizontal="left" vertical="center"/>
    </xf>
    <xf numFmtId="0" fontId="64" fillId="17" borderId="11" xfId="0" applyFont="1" applyFill="1" applyBorder="1" applyAlignment="1">
      <alignment horizontal="left" vertical="center"/>
    </xf>
    <xf numFmtId="0" fontId="62" fillId="0" borderId="11" xfId="0" applyFont="1" applyFill="1" applyBorder="1" applyAlignment="1">
      <alignment vertical="center" wrapText="1"/>
    </xf>
    <xf numFmtId="0" fontId="64" fillId="0" borderId="22" xfId="0" applyFont="1" applyBorder="1" applyAlignment="1">
      <alignment vertical="center" wrapText="1"/>
    </xf>
    <xf numFmtId="0" fontId="64" fillId="0" borderId="12" xfId="0" applyFont="1" applyBorder="1" applyAlignment="1">
      <alignment vertical="center" wrapText="1"/>
    </xf>
    <xf numFmtId="0" fontId="66" fillId="0" borderId="79" xfId="0" applyFont="1" applyFill="1" applyBorder="1" applyAlignment="1">
      <alignment vertical="center" wrapText="1"/>
    </xf>
    <xf numFmtId="0" fontId="71" fillId="0" borderId="82" xfId="0" applyFont="1" applyBorder="1" applyAlignment="1">
      <alignment vertical="center" wrapText="1"/>
    </xf>
    <xf numFmtId="0" fontId="71" fillId="0" borderId="80" xfId="0" applyFont="1" applyBorder="1" applyAlignment="1">
      <alignment vertical="center" wrapText="1"/>
    </xf>
    <xf numFmtId="0" fontId="64" fillId="8" borderId="74" xfId="0" applyFont="1" applyFill="1" applyBorder="1" applyAlignment="1">
      <alignment vertical="center" wrapText="1"/>
    </xf>
    <xf numFmtId="0" fontId="62" fillId="0" borderId="4" xfId="0" applyFont="1" applyFill="1" applyBorder="1" applyAlignment="1">
      <alignment vertical="center" wrapText="1"/>
    </xf>
    <xf numFmtId="0" fontId="62" fillId="0" borderId="4" xfId="0" applyFont="1" applyBorder="1" applyAlignment="1">
      <alignment vertical="center" wrapText="1"/>
    </xf>
    <xf numFmtId="0" fontId="64" fillId="0" borderId="2" xfId="0" applyFont="1" applyBorder="1" applyAlignment="1">
      <alignment horizontal="left" vertical="center" wrapText="1"/>
    </xf>
    <xf numFmtId="0" fontId="64" fillId="0" borderId="3" xfId="0" applyFont="1" applyBorder="1" applyAlignment="1">
      <alignment horizontal="left" vertical="center" wrapText="1"/>
    </xf>
    <xf numFmtId="0" fontId="62" fillId="10" borderId="90" xfId="0" applyFont="1" applyFill="1" applyBorder="1" applyAlignment="1">
      <alignment horizontal="left" vertical="center" wrapText="1"/>
    </xf>
    <xf numFmtId="0" fontId="62" fillId="10" borderId="85" xfId="0" applyFont="1" applyFill="1" applyBorder="1" applyAlignment="1">
      <alignment horizontal="left" vertical="center" wrapText="1"/>
    </xf>
    <xf numFmtId="0" fontId="64" fillId="0" borderId="76" xfId="0" applyFont="1" applyBorder="1" applyAlignment="1">
      <alignment horizontal="left" vertical="center" wrapText="1"/>
    </xf>
    <xf numFmtId="0" fontId="71" fillId="8" borderId="9" xfId="0" applyFont="1" applyFill="1" applyBorder="1" applyAlignment="1">
      <alignment horizontal="left" vertical="center" wrapText="1"/>
    </xf>
    <xf numFmtId="0" fontId="71" fillId="8" borderId="8" xfId="0" applyFont="1" applyFill="1" applyBorder="1" applyAlignment="1">
      <alignment horizontal="left" vertical="center" wrapText="1"/>
    </xf>
    <xf numFmtId="0" fontId="62" fillId="0" borderId="2" xfId="0" applyFont="1" applyBorder="1" applyAlignment="1">
      <alignment vertical="center" wrapText="1"/>
    </xf>
    <xf numFmtId="0" fontId="72" fillId="0" borderId="10" xfId="0" applyFont="1" applyBorder="1" applyAlignment="1">
      <alignment horizontal="center" vertical="center" textRotation="90" wrapText="1"/>
    </xf>
    <xf numFmtId="0" fontId="73" fillId="0" borderId="8" xfId="0" applyFont="1" applyBorder="1" applyAlignment="1">
      <alignment horizontal="center" vertical="center" textRotation="90" wrapText="1"/>
    </xf>
    <xf numFmtId="0" fontId="73" fillId="0" borderId="23" xfId="0" applyFont="1" applyBorder="1" applyAlignment="1">
      <alignment horizontal="center" vertical="center" textRotation="90" wrapText="1"/>
    </xf>
    <xf numFmtId="0" fontId="73" fillId="0" borderId="13" xfId="0" applyFont="1" applyBorder="1" applyAlignment="1">
      <alignment horizontal="center" vertical="center" textRotation="90" wrapText="1"/>
    </xf>
    <xf numFmtId="0" fontId="73" fillId="0" borderId="11" xfId="0" applyFont="1" applyBorder="1" applyAlignment="1">
      <alignment horizontal="center" vertical="center" textRotation="90" wrapText="1"/>
    </xf>
    <xf numFmtId="0" fontId="73" fillId="0" borderId="12" xfId="0" applyFont="1" applyBorder="1" applyAlignment="1">
      <alignment horizontal="center" vertical="center" textRotation="90" wrapText="1"/>
    </xf>
    <xf numFmtId="0" fontId="62" fillId="0" borderId="4" xfId="0" applyFont="1" applyFill="1" applyBorder="1" applyAlignment="1">
      <alignment horizontal="center" vertical="center" wrapText="1"/>
    </xf>
    <xf numFmtId="0" fontId="71" fillId="8" borderId="9" xfId="0" applyFont="1" applyFill="1" applyBorder="1" applyAlignment="1">
      <alignment vertical="center" wrapText="1"/>
    </xf>
    <xf numFmtId="0" fontId="71" fillId="8" borderId="8" xfId="0" applyFont="1" applyFill="1" applyBorder="1" applyAlignment="1">
      <alignment vertical="center" wrapText="1"/>
    </xf>
    <xf numFmtId="0" fontId="62" fillId="10" borderId="10" xfId="0" applyFont="1" applyFill="1" applyBorder="1" applyAlignment="1">
      <alignment horizontal="center" vertical="center" wrapText="1"/>
    </xf>
    <xf numFmtId="0" fontId="64" fillId="10" borderId="9" xfId="0" applyFont="1" applyFill="1" applyBorder="1" applyAlignment="1">
      <alignment horizontal="center" vertical="center" wrapText="1"/>
    </xf>
    <xf numFmtId="0" fontId="64" fillId="10" borderId="8" xfId="0" applyFont="1" applyFill="1" applyBorder="1" applyAlignment="1">
      <alignment horizontal="center" vertical="center" wrapText="1"/>
    </xf>
    <xf numFmtId="0" fontId="64" fillId="10" borderId="11" xfId="0" applyFont="1" applyFill="1" applyBorder="1" applyAlignment="1">
      <alignment horizontal="center" vertical="center" wrapText="1"/>
    </xf>
    <xf numFmtId="0" fontId="64" fillId="10" borderId="22" xfId="0" applyFont="1" applyFill="1" applyBorder="1" applyAlignment="1">
      <alignment horizontal="center" vertical="center" wrapText="1"/>
    </xf>
    <xf numFmtId="0" fontId="64" fillId="10" borderId="12" xfId="0" applyFont="1" applyFill="1" applyBorder="1" applyAlignment="1">
      <alignment horizontal="center" vertical="center" wrapText="1"/>
    </xf>
    <xf numFmtId="0" fontId="64" fillId="10" borderId="23" xfId="0" applyFont="1" applyFill="1" applyBorder="1" applyAlignment="1">
      <alignment horizontal="center" vertical="center" wrapText="1"/>
    </xf>
    <xf numFmtId="0" fontId="64" fillId="10" borderId="0" xfId="0" applyFont="1" applyFill="1" applyAlignment="1">
      <alignment horizontal="center" vertical="center" wrapText="1"/>
    </xf>
    <xf numFmtId="0" fontId="64" fillId="10" borderId="13" xfId="0" applyFont="1" applyFill="1" applyBorder="1" applyAlignment="1">
      <alignment horizontal="center" vertical="center" wrapText="1"/>
    </xf>
    <xf numFmtId="0" fontId="66" fillId="3" borderId="5" xfId="0" applyFont="1" applyFill="1" applyBorder="1" applyAlignment="1">
      <alignment horizontal="left" vertical="center"/>
    </xf>
    <xf numFmtId="0" fontId="64" fillId="3" borderId="5" xfId="0" applyFont="1" applyFill="1" applyBorder="1" applyAlignment="1">
      <alignment horizontal="left"/>
    </xf>
    <xf numFmtId="0" fontId="64" fillId="3" borderId="7" xfId="0" applyFont="1" applyFill="1" applyBorder="1" applyAlignment="1">
      <alignment horizontal="left"/>
    </xf>
    <xf numFmtId="0" fontId="64" fillId="8" borderId="5" xfId="0" applyFont="1" applyFill="1" applyBorder="1" applyAlignment="1">
      <alignment horizontal="left"/>
    </xf>
    <xf numFmtId="0" fontId="64" fillId="8" borderId="7" xfId="0" applyFont="1" applyFill="1" applyBorder="1" applyAlignment="1">
      <alignment horizontal="left"/>
    </xf>
    <xf numFmtId="0" fontId="66" fillId="8" borderId="10" xfId="0" applyFont="1" applyFill="1" applyBorder="1" applyAlignment="1">
      <alignment horizontal="left" vertical="center"/>
    </xf>
    <xf numFmtId="0" fontId="64" fillId="0" borderId="9" xfId="0" applyFont="1" applyBorder="1" applyAlignment="1">
      <alignment horizontal="left" vertical="center"/>
    </xf>
    <xf numFmtId="0" fontId="64" fillId="0" borderId="8" xfId="0" applyFont="1" applyBorder="1" applyAlignment="1">
      <alignment horizontal="left" vertical="center"/>
    </xf>
    <xf numFmtId="0" fontId="62" fillId="0" borderId="3" xfId="0" applyFont="1" applyFill="1" applyBorder="1" applyAlignment="1">
      <alignment vertical="center" wrapText="1"/>
    </xf>
    <xf numFmtId="0" fontId="62" fillId="10" borderId="2" xfId="0" applyFont="1" applyFill="1" applyBorder="1" applyAlignment="1">
      <alignment vertical="center" wrapText="1"/>
    </xf>
    <xf numFmtId="0" fontId="62" fillId="10" borderId="3" xfId="0" applyFont="1" applyFill="1" applyBorder="1" applyAlignment="1">
      <alignment vertical="center" wrapText="1"/>
    </xf>
    <xf numFmtId="0" fontId="64" fillId="0" borderId="23" xfId="0" applyFont="1" applyBorder="1" applyAlignment="1">
      <alignment vertical="center" wrapText="1"/>
    </xf>
    <xf numFmtId="0" fontId="64" fillId="0" borderId="11" xfId="0" applyFont="1" applyBorder="1" applyAlignment="1">
      <alignment vertical="center" wrapText="1"/>
    </xf>
    <xf numFmtId="0" fontId="66" fillId="0" borderId="82" xfId="0" applyFont="1" applyFill="1" applyBorder="1" applyAlignment="1">
      <alignment vertical="center" wrapText="1"/>
    </xf>
    <xf numFmtId="0" fontId="66" fillId="0" borderId="80" xfId="0" applyFont="1" applyFill="1" applyBorder="1" applyAlignment="1">
      <alignment vertical="center" wrapText="1"/>
    </xf>
    <xf numFmtId="1" fontId="66" fillId="8" borderId="10" xfId="0" applyNumberFormat="1" applyFont="1" applyFill="1" applyBorder="1" applyAlignment="1">
      <alignment vertical="center" wrapText="1"/>
    </xf>
    <xf numFmtId="0" fontId="63" fillId="7" borderId="25" xfId="0" applyFont="1" applyFill="1" applyBorder="1" applyAlignment="1">
      <alignment horizontal="center" vertical="center" wrapText="1"/>
    </xf>
    <xf numFmtId="0" fontId="64" fillId="0" borderId="25" xfId="0" applyFont="1" applyBorder="1" applyAlignment="1"/>
    <xf numFmtId="0" fontId="63" fillId="7" borderId="26" xfId="0" applyFont="1" applyFill="1" applyBorder="1" applyAlignment="1">
      <alignment horizontal="center" vertical="center" wrapText="1"/>
    </xf>
    <xf numFmtId="0" fontId="64" fillId="0" borderId="26" xfId="0" applyFont="1" applyBorder="1" applyAlignment="1"/>
    <xf numFmtId="0" fontId="63" fillId="7" borderId="24" xfId="0" applyFont="1" applyFill="1" applyBorder="1" applyAlignment="1">
      <alignment horizontal="center" vertical="center" wrapText="1"/>
    </xf>
    <xf numFmtId="0" fontId="64" fillId="0" borderId="24" xfId="0" applyFont="1" applyBorder="1" applyAlignment="1"/>
    <xf numFmtId="0" fontId="64" fillId="0" borderId="3" xfId="0" applyFont="1" applyFill="1" applyBorder="1" applyAlignment="1">
      <alignment horizontal="left" vertical="center" wrapText="1"/>
    </xf>
    <xf numFmtId="0" fontId="64" fillId="0" borderId="69" xfId="0" applyFont="1" applyBorder="1" applyAlignment="1">
      <alignment horizontal="center" vertical="center" wrapText="1"/>
    </xf>
    <xf numFmtId="1" fontId="66" fillId="13" borderId="10" xfId="0" applyNumberFormat="1" applyFont="1" applyFill="1" applyBorder="1" applyAlignment="1">
      <alignment vertical="center" wrapText="1"/>
    </xf>
    <xf numFmtId="0" fontId="64" fillId="13" borderId="9" xfId="0" applyFont="1" applyFill="1" applyBorder="1" applyAlignment="1">
      <alignment vertical="center" wrapText="1"/>
    </xf>
    <xf numFmtId="0" fontId="64" fillId="13" borderId="75" xfId="0" applyFont="1" applyFill="1" applyBorder="1" applyAlignment="1">
      <alignment vertical="center" wrapText="1"/>
    </xf>
    <xf numFmtId="0" fontId="64" fillId="13" borderId="8" xfId="0" applyFont="1" applyFill="1" applyBorder="1" applyAlignment="1">
      <alignment vertical="center" wrapText="1"/>
    </xf>
    <xf numFmtId="0" fontId="66" fillId="15" borderId="1" xfId="0" applyFont="1" applyFill="1" applyBorder="1" applyAlignment="1">
      <alignment vertical="center" wrapText="1"/>
    </xf>
    <xf numFmtId="0" fontId="64" fillId="15" borderId="1" xfId="0" applyFont="1" applyFill="1" applyBorder="1" applyAlignment="1">
      <alignment vertical="center" wrapText="1"/>
    </xf>
    <xf numFmtId="0" fontId="66" fillId="16" borderId="10" xfId="0" applyFont="1" applyFill="1" applyBorder="1" applyAlignment="1">
      <alignment vertical="center" wrapText="1"/>
    </xf>
    <xf numFmtId="0" fontId="64" fillId="16" borderId="9" xfId="0" applyFont="1" applyFill="1" applyBorder="1" applyAlignment="1">
      <alignment vertical="center" wrapText="1"/>
    </xf>
    <xf numFmtId="0" fontId="64" fillId="16" borderId="8" xfId="0" applyFont="1" applyFill="1" applyBorder="1" applyAlignment="1">
      <alignment vertical="center" wrapText="1"/>
    </xf>
    <xf numFmtId="0" fontId="66" fillId="14" borderId="10" xfId="0" applyFont="1" applyFill="1" applyBorder="1" applyAlignment="1">
      <alignment vertical="center" wrapText="1"/>
    </xf>
    <xf numFmtId="0" fontId="64" fillId="14" borderId="9" xfId="0" applyFont="1" applyFill="1" applyBorder="1" applyAlignment="1">
      <alignment vertical="center" wrapText="1"/>
    </xf>
    <xf numFmtId="0" fontId="64" fillId="14" borderId="8" xfId="0" applyFont="1" applyFill="1" applyBorder="1" applyAlignment="1">
      <alignment vertical="center" wrapText="1"/>
    </xf>
    <xf numFmtId="0" fontId="66" fillId="3" borderId="10" xfId="0" applyFont="1" applyFill="1" applyBorder="1" applyAlignment="1">
      <alignment vertical="center" wrapText="1"/>
    </xf>
    <xf numFmtId="0" fontId="64" fillId="3" borderId="9" xfId="0" applyFont="1" applyFill="1" applyBorder="1" applyAlignment="1">
      <alignment vertical="center" wrapText="1"/>
    </xf>
    <xf numFmtId="0" fontId="64" fillId="3" borderId="8" xfId="0" applyFont="1" applyFill="1" applyBorder="1" applyAlignment="1">
      <alignment vertical="center" wrapText="1"/>
    </xf>
    <xf numFmtId="0" fontId="66" fillId="13" borderId="4" xfId="0" applyFont="1" applyFill="1" applyBorder="1" applyAlignment="1">
      <alignment horizontal="center" vertical="center" wrapText="1"/>
    </xf>
    <xf numFmtId="0" fontId="71" fillId="13" borderId="4" xfId="0" applyFont="1" applyFill="1" applyBorder="1" applyAlignment="1">
      <alignment horizontal="center" vertical="center" wrapText="1"/>
    </xf>
    <xf numFmtId="0" fontId="64" fillId="15" borderId="7" xfId="0" applyFont="1" applyFill="1" applyBorder="1" applyAlignment="1"/>
    <xf numFmtId="0" fontId="64" fillId="15" borderId="4" xfId="0" applyFont="1" applyFill="1" applyBorder="1" applyAlignment="1"/>
    <xf numFmtId="0" fontId="64" fillId="15" borderId="69" xfId="0" applyFont="1" applyFill="1" applyBorder="1" applyAlignment="1"/>
    <xf numFmtId="0" fontId="64" fillId="15" borderId="84" xfId="0" applyFont="1" applyFill="1" applyBorder="1" applyAlignment="1"/>
    <xf numFmtId="0" fontId="62" fillId="7" borderId="4" xfId="0" applyFont="1" applyFill="1" applyBorder="1" applyAlignment="1">
      <alignment horizontal="center" vertical="center" textRotation="90" wrapText="1"/>
    </xf>
    <xf numFmtId="0" fontId="64" fillId="7" borderId="4" xfId="0" applyFont="1" applyFill="1" applyBorder="1" applyAlignment="1">
      <alignment horizontal="center" vertical="center" textRotation="90" wrapText="1"/>
    </xf>
    <xf numFmtId="0" fontId="64" fillId="7" borderId="69" xfId="0" applyFont="1" applyFill="1" applyBorder="1" applyAlignment="1">
      <alignment horizontal="center" vertical="center" textRotation="90" wrapText="1"/>
    </xf>
    <xf numFmtId="0" fontId="64" fillId="7" borderId="84" xfId="0" applyFont="1" applyFill="1" applyBorder="1" applyAlignment="1">
      <alignment horizontal="center" vertical="center" textRotation="90" wrapText="1"/>
    </xf>
    <xf numFmtId="0" fontId="62" fillId="19" borderId="10" xfId="0" applyFont="1" applyFill="1" applyBorder="1" applyAlignment="1">
      <alignment horizontal="center" vertical="center" textRotation="90" wrapText="1"/>
    </xf>
    <xf numFmtId="0" fontId="64" fillId="19" borderId="8" xfId="0" applyFont="1" applyFill="1" applyBorder="1" applyAlignment="1">
      <alignment horizontal="center" vertical="center" textRotation="90" wrapText="1"/>
    </xf>
    <xf numFmtId="0" fontId="64" fillId="19" borderId="23" xfId="0" applyFont="1" applyFill="1" applyBorder="1" applyAlignment="1">
      <alignment horizontal="center" vertical="center" textRotation="90" wrapText="1"/>
    </xf>
    <xf numFmtId="0" fontId="64" fillId="19" borderId="13" xfId="0" applyFont="1" applyFill="1" applyBorder="1" applyAlignment="1">
      <alignment horizontal="center" vertical="center" textRotation="90" wrapText="1"/>
    </xf>
    <xf numFmtId="0" fontId="64" fillId="19" borderId="23" xfId="0" applyFont="1" applyFill="1" applyBorder="1" applyAlignment="1"/>
    <xf numFmtId="0" fontId="64" fillId="19" borderId="13" xfId="0" applyFont="1" applyFill="1" applyBorder="1" applyAlignment="1"/>
    <xf numFmtId="0" fontId="64" fillId="19" borderId="11" xfId="0" applyFont="1" applyFill="1" applyBorder="1" applyAlignment="1"/>
    <xf numFmtId="0" fontId="64" fillId="19" borderId="12" xfId="0" applyFont="1" applyFill="1" applyBorder="1" applyAlignment="1"/>
    <xf numFmtId="0" fontId="62" fillId="10" borderId="4" xfId="0" applyFont="1" applyFill="1" applyBorder="1" applyAlignment="1">
      <alignment horizontal="center" vertical="center" textRotation="90" wrapText="1"/>
    </xf>
    <xf numFmtId="0" fontId="64" fillId="10" borderId="4" xfId="0" applyFont="1" applyFill="1" applyBorder="1" applyAlignment="1">
      <alignment horizontal="center" vertical="center" textRotation="90" wrapText="1"/>
    </xf>
    <xf numFmtId="0" fontId="64" fillId="0" borderId="23" xfId="0" applyFont="1" applyFill="1" applyBorder="1" applyAlignment="1">
      <alignment horizontal="center" vertical="center" wrapText="1"/>
    </xf>
    <xf numFmtId="0" fontId="64" fillId="0" borderId="0" xfId="0" applyFont="1" applyBorder="1" applyAlignment="1">
      <alignment horizontal="center" vertical="center" wrapText="1"/>
    </xf>
    <xf numFmtId="0" fontId="64" fillId="0" borderId="11" xfId="0" applyFont="1" applyFill="1" applyBorder="1" applyAlignment="1">
      <alignment horizontal="center" vertical="center" wrapText="1"/>
    </xf>
    <xf numFmtId="0" fontId="88" fillId="0" borderId="4" xfId="0" applyFont="1" applyBorder="1" applyAlignment="1">
      <alignment horizontal="center" vertical="center" textRotation="90" wrapText="1"/>
    </xf>
    <xf numFmtId="0" fontId="66" fillId="8" borderId="89" xfId="0" applyFont="1" applyFill="1" applyBorder="1" applyAlignment="1">
      <alignment vertical="center" wrapText="1"/>
    </xf>
    <xf numFmtId="0" fontId="64" fillId="8" borderId="90" xfId="0" applyFont="1" applyFill="1" applyBorder="1" applyAlignment="1">
      <alignment vertical="center" wrapText="1"/>
    </xf>
    <xf numFmtId="0" fontId="62" fillId="0" borderId="84" xfId="0" applyFont="1" applyFill="1" applyBorder="1" applyAlignment="1">
      <alignment horizontal="center" vertical="center" wrapText="1"/>
    </xf>
    <xf numFmtId="0" fontId="62" fillId="8" borderId="5" xfId="0" applyFont="1" applyFill="1" applyBorder="1" applyAlignment="1">
      <alignment horizontal="left"/>
    </xf>
    <xf numFmtId="1" fontId="66" fillId="15" borderId="10" xfId="0" applyNumberFormat="1" applyFont="1" applyFill="1" applyBorder="1" applyAlignment="1">
      <alignment vertical="center" wrapText="1"/>
    </xf>
    <xf numFmtId="0" fontId="64" fillId="15" borderId="9" xfId="0" applyFont="1" applyFill="1" applyBorder="1" applyAlignment="1">
      <alignment vertical="center" wrapText="1"/>
    </xf>
    <xf numFmtId="0" fontId="64" fillId="15" borderId="75" xfId="0" applyFont="1" applyFill="1" applyBorder="1" applyAlignment="1">
      <alignment vertical="center" wrapText="1"/>
    </xf>
    <xf numFmtId="0" fontId="64" fillId="15" borderId="8" xfId="0" applyFont="1" applyFill="1" applyBorder="1" applyAlignment="1">
      <alignment vertical="center" wrapText="1"/>
    </xf>
    <xf numFmtId="1" fontId="66" fillId="15" borderId="5" xfId="0" applyNumberFormat="1" applyFont="1" applyFill="1" applyBorder="1" applyAlignment="1">
      <alignment horizontal="left" vertical="center" wrapText="1"/>
    </xf>
    <xf numFmtId="0" fontId="64" fillId="15" borderId="5" xfId="0" applyFont="1" applyFill="1" applyBorder="1" applyAlignment="1">
      <alignment vertical="center"/>
    </xf>
    <xf numFmtId="0" fontId="64" fillId="15" borderId="11" xfId="0" applyFont="1" applyFill="1" applyBorder="1" applyAlignment="1">
      <alignment vertical="center"/>
    </xf>
    <xf numFmtId="0" fontId="62" fillId="6" borderId="10" xfId="0" applyFont="1" applyFill="1" applyBorder="1" applyAlignment="1">
      <alignment horizontal="center" vertical="center" wrapText="1"/>
    </xf>
    <xf numFmtId="0" fontId="66" fillId="8" borderId="4" xfId="0" applyFont="1" applyFill="1" applyBorder="1" applyAlignment="1">
      <alignment vertical="center" wrapText="1"/>
    </xf>
    <xf numFmtId="0" fontId="66" fillId="15" borderId="10" xfId="0" applyFont="1" applyFill="1" applyBorder="1" applyAlignment="1">
      <alignment horizontal="center" vertical="center" wrapText="1"/>
    </xf>
    <xf numFmtId="0" fontId="71" fillId="15" borderId="9" xfId="0" applyFont="1" applyFill="1" applyBorder="1" applyAlignment="1">
      <alignment horizontal="center" vertical="center" wrapText="1"/>
    </xf>
    <xf numFmtId="0" fontId="64" fillId="0" borderId="87" xfId="0" applyFont="1" applyBorder="1" applyAlignment="1">
      <alignment vertical="center" wrapText="1"/>
    </xf>
    <xf numFmtId="0" fontId="64" fillId="0" borderId="0" xfId="0" applyFont="1" applyAlignment="1">
      <alignment vertical="center" wrapText="1"/>
    </xf>
    <xf numFmtId="0" fontId="64" fillId="0" borderId="82" xfId="0" applyFont="1" applyBorder="1" applyAlignment="1">
      <alignment vertical="center" wrapText="1"/>
    </xf>
    <xf numFmtId="0" fontId="74" fillId="12" borderId="84" xfId="0" applyFont="1" applyFill="1" applyBorder="1" applyAlignment="1">
      <alignment horizontal="center" vertical="center" wrapText="1"/>
    </xf>
    <xf numFmtId="0" fontId="64" fillId="12" borderId="84" xfId="0" applyFont="1" applyFill="1" applyBorder="1" applyAlignment="1">
      <alignment horizontal="center" vertical="center" wrapText="1"/>
    </xf>
    <xf numFmtId="0" fontId="74" fillId="12" borderId="4" xfId="0" applyFont="1" applyFill="1" applyBorder="1" applyAlignment="1">
      <alignment horizontal="center" vertical="center" wrapText="1"/>
    </xf>
    <xf numFmtId="0" fontId="64" fillId="12" borderId="4" xfId="0" applyFont="1" applyFill="1" applyBorder="1" applyAlignment="1">
      <alignment horizontal="center" vertical="center" wrapText="1"/>
    </xf>
    <xf numFmtId="0" fontId="64" fillId="12" borderId="1" xfId="0" applyFont="1" applyFill="1" applyBorder="1" applyAlignment="1">
      <alignment horizontal="center" vertical="center" wrapText="1"/>
    </xf>
    <xf numFmtId="0" fontId="62" fillId="0" borderId="4" xfId="0" applyFont="1" applyBorder="1" applyAlignment="1">
      <alignment horizontal="center" vertical="center" textRotation="90" wrapText="1"/>
    </xf>
    <xf numFmtId="0" fontId="62" fillId="12" borderId="7" xfId="0" applyFont="1" applyFill="1" applyBorder="1" applyAlignment="1"/>
    <xf numFmtId="0" fontId="64" fillId="12" borderId="4" xfId="0" applyFont="1" applyFill="1" applyBorder="1" applyAlignment="1"/>
    <xf numFmtId="0" fontId="64" fillId="12" borderId="6" xfId="0" applyFont="1" applyFill="1" applyBorder="1" applyAlignment="1"/>
    <xf numFmtId="0" fontId="66" fillId="12" borderId="3" xfId="0" applyFont="1" applyFill="1" applyBorder="1" applyAlignment="1">
      <alignment horizontal="center" vertical="center" wrapText="1"/>
    </xf>
    <xf numFmtId="0" fontId="71" fillId="12" borderId="4" xfId="0" applyFont="1" applyFill="1" applyBorder="1" applyAlignment="1">
      <alignment horizontal="center" vertical="center" wrapText="1"/>
    </xf>
    <xf numFmtId="0" fontId="85" fillId="18" borderId="5" xfId="0" applyFont="1" applyFill="1" applyBorder="1" applyAlignment="1">
      <alignment horizontal="left" vertical="center" wrapText="1"/>
    </xf>
    <xf numFmtId="0" fontId="64" fillId="18" borderId="5" xfId="0" applyFont="1" applyFill="1" applyBorder="1" applyAlignment="1">
      <alignment horizontal="left" vertical="center"/>
    </xf>
    <xf numFmtId="0" fontId="64" fillId="18" borderId="7" xfId="0" applyFont="1" applyFill="1" applyBorder="1" applyAlignment="1">
      <alignment horizontal="left" vertical="center"/>
    </xf>
    <xf numFmtId="0" fontId="85" fillId="8" borderId="1" xfId="0" applyFont="1" applyFill="1" applyBorder="1" applyAlignment="1">
      <alignment horizontal="left" vertical="center" wrapText="1"/>
    </xf>
    <xf numFmtId="0" fontId="64" fillId="8" borderId="1" xfId="0" applyFont="1" applyFill="1" applyBorder="1" applyAlignment="1">
      <alignment horizontal="left" vertical="center" wrapText="1"/>
    </xf>
    <xf numFmtId="0" fontId="85" fillId="8" borderId="10" xfId="0" applyFont="1" applyFill="1" applyBorder="1" applyAlignment="1">
      <alignment vertical="center" wrapText="1"/>
    </xf>
    <xf numFmtId="0" fontId="85" fillId="8" borderId="9" xfId="0" applyFont="1" applyFill="1" applyBorder="1" applyAlignment="1">
      <alignment vertical="center" wrapText="1"/>
    </xf>
    <xf numFmtId="0" fontId="64" fillId="8" borderId="23" xfId="0" applyFont="1" applyFill="1" applyBorder="1" applyAlignment="1">
      <alignment vertical="center" wrapText="1"/>
    </xf>
    <xf numFmtId="0" fontId="64" fillId="8" borderId="0" xfId="0" applyFont="1" applyFill="1" applyBorder="1" applyAlignment="1">
      <alignment vertical="center" wrapText="1"/>
    </xf>
    <xf numFmtId="0" fontId="64" fillId="8" borderId="13" xfId="0" applyFont="1" applyFill="1" applyBorder="1" applyAlignment="1">
      <alignment vertical="center" wrapText="1"/>
    </xf>
    <xf numFmtId="0" fontId="64" fillId="8" borderId="11" xfId="0" applyFont="1" applyFill="1" applyBorder="1" applyAlignment="1">
      <alignment horizontal="left" vertical="center"/>
    </xf>
    <xf numFmtId="0" fontId="66" fillId="0" borderId="2" xfId="0" applyFont="1" applyBorder="1" applyAlignment="1">
      <alignment vertical="center" wrapText="1"/>
    </xf>
    <xf numFmtId="0" fontId="66" fillId="0" borderId="3" xfId="0" applyFont="1" applyBorder="1" applyAlignment="1">
      <alignment vertical="center" wrapText="1"/>
    </xf>
    <xf numFmtId="0" fontId="66" fillId="8" borderId="7" xfId="0" applyFont="1" applyFill="1" applyBorder="1" applyAlignment="1">
      <alignment vertical="center"/>
    </xf>
    <xf numFmtId="0" fontId="64" fillId="8" borderId="4" xfId="0" applyFont="1" applyFill="1" applyBorder="1" applyAlignment="1">
      <alignment vertical="center"/>
    </xf>
    <xf numFmtId="0" fontId="74" fillId="8" borderId="5" xfId="0" applyFont="1" applyFill="1" applyBorder="1" applyAlignment="1">
      <alignment horizontal="left" vertical="center" wrapText="1"/>
    </xf>
    <xf numFmtId="0" fontId="64" fillId="8" borderId="79" xfId="0" applyFont="1" applyFill="1" applyBorder="1" applyAlignment="1">
      <alignment horizontal="left" vertical="center" wrapText="1"/>
    </xf>
    <xf numFmtId="0" fontId="66" fillId="0" borderId="71" xfId="0" applyFont="1" applyFill="1" applyBorder="1" applyAlignment="1">
      <alignment horizontal="left" vertical="center" wrapText="1"/>
    </xf>
    <xf numFmtId="0" fontId="66" fillId="0" borderId="91" xfId="0" applyFont="1" applyFill="1" applyBorder="1" applyAlignment="1">
      <alignment vertical="center" wrapText="1"/>
    </xf>
    <xf numFmtId="0" fontId="66" fillId="0" borderId="90" xfId="0" applyFont="1" applyFill="1" applyBorder="1" applyAlignment="1">
      <alignment vertical="center" wrapText="1"/>
    </xf>
    <xf numFmtId="0" fontId="66" fillId="0" borderId="85" xfId="0" applyFont="1" applyFill="1" applyBorder="1" applyAlignment="1">
      <alignment vertical="center" wrapText="1"/>
    </xf>
    <xf numFmtId="0" fontId="64" fillId="8" borderId="81" xfId="0" applyFont="1" applyFill="1" applyBorder="1" applyAlignment="1">
      <alignment horizontal="left" vertical="center" wrapText="1"/>
    </xf>
    <xf numFmtId="0" fontId="62" fillId="0" borderId="10" xfId="0" applyFont="1" applyBorder="1" applyAlignment="1">
      <alignment horizontal="center" vertical="center" wrapText="1"/>
    </xf>
    <xf numFmtId="0" fontId="66" fillId="12" borderId="5" xfId="0" applyFont="1" applyFill="1" applyBorder="1" applyAlignment="1">
      <alignment horizontal="left" vertical="center" wrapText="1"/>
    </xf>
    <xf numFmtId="0" fontId="64" fillId="12" borderId="5" xfId="0" applyFont="1" applyFill="1" applyBorder="1" applyAlignment="1">
      <alignment horizontal="left" vertical="center" wrapText="1"/>
    </xf>
    <xf numFmtId="0" fontId="64" fillId="12" borderId="81" xfId="0" applyFont="1" applyFill="1" applyBorder="1" applyAlignment="1">
      <alignment horizontal="left" vertical="center" wrapText="1"/>
    </xf>
    <xf numFmtId="0" fontId="66" fillId="13" borderId="4" xfId="0" applyFont="1" applyFill="1" applyBorder="1" applyAlignment="1">
      <alignment horizontal="left" vertical="center" wrapText="1"/>
    </xf>
    <xf numFmtId="0" fontId="64" fillId="13" borderId="4" xfId="0" applyFont="1" applyFill="1" applyBorder="1" applyAlignment="1">
      <alignment wrapText="1"/>
    </xf>
    <xf numFmtId="0" fontId="82" fillId="8" borderId="73" xfId="0" applyFont="1" applyFill="1" applyBorder="1" applyAlignment="1">
      <alignment vertical="center" wrapText="1"/>
    </xf>
    <xf numFmtId="0" fontId="64" fillId="0" borderId="84" xfId="0" applyFont="1" applyBorder="1" applyAlignment="1">
      <alignment horizontal="center" vertical="center" textRotation="90" wrapText="1"/>
    </xf>
    <xf numFmtId="0" fontId="66" fillId="18" borderId="73" xfId="0" applyFont="1" applyFill="1" applyBorder="1" applyAlignment="1">
      <alignment vertical="center" wrapText="1"/>
    </xf>
    <xf numFmtId="0" fontId="64" fillId="18" borderId="72" xfId="0" applyFont="1" applyFill="1" applyBorder="1" applyAlignment="1">
      <alignment vertical="center" wrapText="1"/>
    </xf>
    <xf numFmtId="0" fontId="85" fillId="8" borderId="6" xfId="0" applyFont="1" applyFill="1" applyBorder="1" applyAlignment="1">
      <alignment horizontal="center" vertical="center" wrapText="1"/>
    </xf>
    <xf numFmtId="0" fontId="85" fillId="8" borderId="76" xfId="0" applyFont="1" applyFill="1" applyBorder="1" applyAlignment="1">
      <alignment horizontal="center" vertical="center" wrapText="1"/>
    </xf>
    <xf numFmtId="0" fontId="66" fillId="0" borderId="73" xfId="0" applyFont="1" applyFill="1" applyBorder="1" applyAlignment="1">
      <alignment vertical="center" wrapText="1"/>
    </xf>
    <xf numFmtId="0" fontId="64" fillId="0" borderId="75" xfId="0" applyFont="1" applyFill="1" applyBorder="1" applyAlignment="1">
      <alignment vertical="center" wrapText="1"/>
    </xf>
    <xf numFmtId="0" fontId="64" fillId="0" borderId="72" xfId="0" applyFont="1" applyFill="1" applyBorder="1" applyAlignment="1">
      <alignment vertical="center" wrapText="1"/>
    </xf>
    <xf numFmtId="0" fontId="66" fillId="8" borderId="71" xfId="0" applyFont="1" applyFill="1" applyBorder="1" applyAlignment="1">
      <alignment horizontal="center" vertical="center" wrapText="1"/>
    </xf>
    <xf numFmtId="0" fontId="64" fillId="0" borderId="76" xfId="0" applyFont="1" applyBorder="1" applyAlignment="1">
      <alignment horizontal="center" vertical="center" wrapText="1"/>
    </xf>
    <xf numFmtId="0" fontId="64" fillId="0" borderId="70" xfId="0" applyFont="1" applyBorder="1" applyAlignment="1">
      <alignment horizontal="center" vertical="center" wrapText="1"/>
    </xf>
    <xf numFmtId="0" fontId="66" fillId="8" borderId="73" xfId="0" applyFont="1" applyFill="1" applyBorder="1" applyAlignment="1">
      <alignment horizontal="left" vertical="center" wrapText="1"/>
    </xf>
    <xf numFmtId="0" fontId="64" fillId="0" borderId="75" xfId="0" applyFont="1" applyBorder="1" applyAlignment="1">
      <alignment horizontal="left" vertical="center" wrapText="1"/>
    </xf>
    <xf numFmtId="0" fontId="64" fillId="0" borderId="72" xfId="0" applyFont="1" applyBorder="1" applyAlignment="1">
      <alignment horizontal="left" vertical="center" wrapText="1"/>
    </xf>
    <xf numFmtId="0" fontId="75" fillId="0" borderId="73" xfId="0" applyFont="1" applyFill="1" applyBorder="1" applyAlignment="1">
      <alignment horizontal="center" vertical="center" textRotation="90" wrapText="1"/>
    </xf>
    <xf numFmtId="0" fontId="64" fillId="0" borderId="72" xfId="0" applyFont="1" applyBorder="1" applyAlignment="1">
      <alignment horizontal="center" vertical="center" textRotation="90" wrapText="1"/>
    </xf>
    <xf numFmtId="0" fontId="64" fillId="0" borderId="23" xfId="0" applyFont="1" applyBorder="1" applyAlignment="1">
      <alignment horizontal="center" vertical="center" textRotation="90" wrapText="1"/>
    </xf>
    <xf numFmtId="0" fontId="64" fillId="0" borderId="13" xfId="0" applyFont="1" applyBorder="1" applyAlignment="1">
      <alignment horizontal="center" vertical="center" textRotation="90" wrapText="1"/>
    </xf>
    <xf numFmtId="0" fontId="64" fillId="0" borderId="79" xfId="0" applyFont="1" applyBorder="1" applyAlignment="1">
      <alignment horizontal="center" vertical="center" textRotation="90" wrapText="1"/>
    </xf>
    <xf numFmtId="0" fontId="64" fillId="0" borderId="80" xfId="0" applyFont="1" applyBorder="1" applyAlignment="1">
      <alignment horizontal="center" vertical="center" textRotation="90" wrapText="1"/>
    </xf>
    <xf numFmtId="0" fontId="85" fillId="8" borderId="91" xfId="0" applyFont="1" applyFill="1" applyBorder="1" applyAlignment="1">
      <alignment horizontal="center" vertical="center" wrapText="1"/>
    </xf>
    <xf numFmtId="0" fontId="64" fillId="0" borderId="90" xfId="0" applyFont="1" applyBorder="1" applyAlignment="1">
      <alignment horizontal="center" vertical="center" wrapText="1"/>
    </xf>
    <xf numFmtId="0" fontId="64" fillId="0" borderId="85" xfId="0" applyFont="1" applyBorder="1" applyAlignment="1">
      <alignment horizontal="center" vertical="center" wrapText="1"/>
    </xf>
    <xf numFmtId="0" fontId="66" fillId="8" borderId="76" xfId="0" applyFont="1" applyFill="1" applyBorder="1" applyAlignment="1">
      <alignment horizontal="center" vertical="center" wrapText="1"/>
    </xf>
    <xf numFmtId="0" fontId="85" fillId="19" borderId="89" xfId="0" applyFont="1" applyFill="1" applyBorder="1" applyAlignment="1">
      <alignment vertical="center" wrapText="1"/>
    </xf>
    <xf numFmtId="0" fontId="85" fillId="19" borderId="87" xfId="0" applyFont="1" applyFill="1" applyBorder="1" applyAlignment="1">
      <alignment vertical="center" wrapText="1"/>
    </xf>
    <xf numFmtId="0" fontId="64" fillId="19" borderId="87" xfId="0" applyFont="1" applyFill="1" applyBorder="1" applyAlignment="1">
      <alignment vertical="center" wrapText="1"/>
    </xf>
    <xf numFmtId="0" fontId="64" fillId="0" borderId="87" xfId="0" applyFont="1" applyBorder="1" applyAlignment="1">
      <alignment vertical="center"/>
    </xf>
    <xf numFmtId="0" fontId="64" fillId="0" borderId="86" xfId="0" applyFont="1" applyBorder="1" applyAlignment="1">
      <alignment vertical="center"/>
    </xf>
    <xf numFmtId="0" fontId="61" fillId="0" borderId="0" xfId="0" applyFont="1" applyFill="1" applyBorder="1" applyAlignment="1">
      <alignment horizontal="center" vertical="center" wrapText="1"/>
    </xf>
    <xf numFmtId="0" fontId="57" fillId="12" borderId="74" xfId="0" applyFont="1" applyFill="1" applyBorder="1" applyAlignment="1">
      <alignment horizontal="center" vertical="center" wrapText="1"/>
    </xf>
    <xf numFmtId="0" fontId="55" fillId="0" borderId="81" xfId="0" applyFont="1" applyBorder="1" applyAlignment="1">
      <alignment horizontal="center" vertical="center" wrapText="1"/>
    </xf>
    <xf numFmtId="0" fontId="57" fillId="0" borderId="0" xfId="0" applyFont="1" applyFill="1" applyBorder="1" applyAlignment="1">
      <alignment horizontal="center" vertical="center" wrapText="1"/>
    </xf>
    <xf numFmtId="0" fontId="57" fillId="12" borderId="1" xfId="0" applyFont="1" applyFill="1" applyBorder="1" applyAlignment="1">
      <alignment horizontal="center" vertical="center" wrapText="1"/>
    </xf>
    <xf numFmtId="0" fontId="61" fillId="12" borderId="7" xfId="0" applyFont="1" applyFill="1" applyBorder="1" applyAlignment="1">
      <alignment horizontal="center" vertical="center" wrapText="1"/>
    </xf>
    <xf numFmtId="0" fontId="57" fillId="12" borderId="4" xfId="0" applyFont="1" applyFill="1" applyBorder="1" applyAlignment="1">
      <alignment horizontal="center" vertical="center" wrapText="1"/>
    </xf>
    <xf numFmtId="0" fontId="61" fillId="12" borderId="4" xfId="0" applyFont="1" applyFill="1" applyBorder="1" applyAlignment="1">
      <alignment horizontal="center" vertical="center" wrapText="1"/>
    </xf>
    <xf numFmtId="0" fontId="57" fillId="12" borderId="89" xfId="0" applyFont="1" applyFill="1" applyBorder="1" applyAlignment="1">
      <alignment horizontal="center" vertical="center" wrapText="1"/>
    </xf>
    <xf numFmtId="0" fontId="55" fillId="0" borderId="86" xfId="0" applyFont="1" applyBorder="1" applyAlignment="1">
      <alignment wrapText="1"/>
    </xf>
    <xf numFmtId="0" fontId="61" fillId="12" borderId="79" xfId="0" applyFont="1" applyFill="1" applyBorder="1" applyAlignment="1">
      <alignment horizontal="center" vertical="center" wrapText="1"/>
    </xf>
    <xf numFmtId="0" fontId="55" fillId="0" borderId="80" xfId="0" applyFont="1" applyBorder="1" applyAlignment="1">
      <alignment wrapText="1"/>
    </xf>
    <xf numFmtId="0" fontId="55" fillId="12" borderId="4" xfId="0" applyFont="1" applyFill="1" applyBorder="1" applyAlignment="1">
      <alignment horizontal="center" vertical="center" wrapText="1"/>
    </xf>
    <xf numFmtId="0" fontId="57" fillId="0" borderId="88" xfId="0" applyFont="1" applyBorder="1" applyAlignment="1">
      <alignment horizontal="center" vertical="center" wrapText="1"/>
    </xf>
    <xf numFmtId="0" fontId="57" fillId="6" borderId="88" xfId="0" applyFont="1" applyFill="1" applyBorder="1" applyAlignment="1">
      <alignment horizontal="center" vertical="center" wrapText="1"/>
    </xf>
    <xf numFmtId="0" fontId="55" fillId="0" borderId="86" xfId="0" applyFont="1" applyBorder="1" applyAlignment="1">
      <alignment horizontal="center" vertical="center" wrapText="1"/>
    </xf>
    <xf numFmtId="0" fontId="55" fillId="0" borderId="79" xfId="0" applyFont="1" applyBorder="1" applyAlignment="1">
      <alignment horizontal="center" vertical="center" wrapText="1"/>
    </xf>
    <xf numFmtId="0" fontId="55" fillId="0" borderId="80" xfId="0" applyFont="1" applyBorder="1" applyAlignment="1">
      <alignment horizontal="center" vertical="center" wrapText="1"/>
    </xf>
    <xf numFmtId="168" fontId="53" fillId="8" borderId="91" xfId="13" applyNumberFormat="1" applyFont="1" applyFill="1" applyBorder="1" applyAlignment="1">
      <alignment horizontal="center" vertical="center" wrapText="1"/>
    </xf>
    <xf numFmtId="0" fontId="55" fillId="8" borderId="85" xfId="0" applyFont="1" applyFill="1" applyBorder="1" applyAlignment="1">
      <alignment horizontal="center" vertical="center" wrapText="1"/>
    </xf>
    <xf numFmtId="0" fontId="57" fillId="12" borderId="88" xfId="0" applyFont="1" applyFill="1" applyBorder="1" applyAlignment="1">
      <alignment horizontal="center" vertical="center" wrapText="1"/>
    </xf>
    <xf numFmtId="0" fontId="61" fillId="12" borderId="5" xfId="0" applyFont="1" applyFill="1" applyBorder="1" applyAlignment="1">
      <alignment horizontal="center" vertical="center" wrapText="1"/>
    </xf>
    <xf numFmtId="0" fontId="61" fillId="12" borderId="81" xfId="0" applyFont="1" applyFill="1" applyBorder="1" applyAlignment="1">
      <alignment horizontal="center" vertical="center" wrapText="1"/>
    </xf>
    <xf numFmtId="0" fontId="61" fillId="12" borderId="86" xfId="0" applyFont="1" applyFill="1" applyBorder="1" applyAlignment="1">
      <alignment horizontal="center" vertical="center" wrapText="1"/>
    </xf>
    <xf numFmtId="0" fontId="61" fillId="12" borderId="23" xfId="0" applyFont="1" applyFill="1" applyBorder="1" applyAlignment="1">
      <alignment horizontal="center" vertical="center" wrapText="1"/>
    </xf>
    <xf numFmtId="0" fontId="61" fillId="12" borderId="13" xfId="0" applyFont="1" applyFill="1" applyBorder="1" applyAlignment="1">
      <alignment horizontal="center" vertical="center" wrapText="1"/>
    </xf>
    <xf numFmtId="0" fontId="61" fillId="12" borderId="80" xfId="0" applyFont="1" applyFill="1" applyBorder="1" applyAlignment="1">
      <alignment horizontal="center" vertical="center" wrapText="1"/>
    </xf>
    <xf numFmtId="0" fontId="53" fillId="0" borderId="84" xfId="0" applyFont="1" applyBorder="1" applyAlignment="1">
      <alignment horizontal="left" vertical="center" wrapText="1"/>
    </xf>
    <xf numFmtId="0" fontId="55" fillId="0" borderId="84" xfId="0" applyFont="1" applyBorder="1" applyAlignment="1">
      <alignment horizontal="left" vertical="center" wrapText="1"/>
    </xf>
    <xf numFmtId="0" fontId="53" fillId="0" borderId="91" xfId="0" applyFont="1" applyBorder="1" applyAlignment="1">
      <alignment horizontal="left" vertical="center" wrapText="1"/>
    </xf>
    <xf numFmtId="0" fontId="55" fillId="0" borderId="85" xfId="0" applyFont="1" applyBorder="1" applyAlignment="1">
      <alignment horizontal="left" vertical="center" wrapText="1"/>
    </xf>
    <xf numFmtId="0" fontId="57" fillId="12" borderId="89" xfId="0" applyFont="1" applyFill="1" applyBorder="1" applyAlignment="1">
      <alignment vertical="center" wrapText="1"/>
    </xf>
    <xf numFmtId="0" fontId="55" fillId="0" borderId="86" xfId="0" applyFont="1" applyBorder="1" applyAlignment="1">
      <alignment vertical="center" wrapText="1"/>
    </xf>
    <xf numFmtId="0" fontId="55" fillId="0" borderId="79" xfId="0" applyFont="1" applyBorder="1" applyAlignment="1">
      <alignment vertical="center" wrapText="1"/>
    </xf>
    <xf numFmtId="0" fontId="55" fillId="0" borderId="80" xfId="0" applyFont="1" applyBorder="1" applyAlignment="1">
      <alignment vertical="center" wrapText="1"/>
    </xf>
    <xf numFmtId="0" fontId="57" fillId="12" borderId="84" xfId="0" applyFont="1" applyFill="1" applyBorder="1" applyAlignment="1">
      <alignment horizontal="center" vertical="center" wrapText="1"/>
    </xf>
    <xf numFmtId="0" fontId="61" fillId="12" borderId="84" xfId="0" applyFont="1" applyFill="1" applyBorder="1" applyAlignment="1">
      <alignment horizontal="center" vertical="center" wrapText="1"/>
    </xf>
    <xf numFmtId="0" fontId="55" fillId="0" borderId="84" xfId="0" applyFont="1" applyBorder="1" applyAlignment="1">
      <alignment horizontal="center" vertical="center" wrapText="1"/>
    </xf>
    <xf numFmtId="0" fontId="57" fillId="0" borderId="91" xfId="0" applyFont="1" applyBorder="1" applyAlignment="1">
      <alignment horizontal="center" vertical="center" wrapText="1"/>
    </xf>
    <xf numFmtId="0" fontId="55" fillId="0" borderId="85" xfId="0" applyFont="1" applyBorder="1" applyAlignment="1">
      <alignment horizontal="center" vertical="center" wrapText="1"/>
    </xf>
    <xf numFmtId="0" fontId="57" fillId="6" borderId="91" xfId="0" applyFont="1" applyFill="1" applyBorder="1" applyAlignment="1">
      <alignment horizontal="center" vertical="center" wrapText="1"/>
    </xf>
    <xf numFmtId="41" fontId="57" fillId="8" borderId="91" xfId="0" applyNumberFormat="1" applyFont="1" applyFill="1" applyBorder="1" applyAlignment="1">
      <alignment horizontal="center" vertical="center" wrapText="1"/>
    </xf>
    <xf numFmtId="3" fontId="53" fillId="0" borderId="91" xfId="0" applyNumberFormat="1" applyFont="1" applyBorder="1" applyAlignment="1">
      <alignment horizontal="center" vertical="center" wrapText="1"/>
    </xf>
    <xf numFmtId="3" fontId="53" fillId="6" borderId="91" xfId="0" applyNumberFormat="1" applyFont="1" applyFill="1" applyBorder="1" applyAlignment="1">
      <alignment horizontal="center" vertical="center" wrapText="1"/>
    </xf>
    <xf numFmtId="0" fontId="57" fillId="12" borderId="91" xfId="0" applyFont="1" applyFill="1" applyBorder="1" applyAlignment="1">
      <alignment horizontal="center" vertical="center" wrapText="1"/>
    </xf>
    <xf numFmtId="0" fontId="55" fillId="0" borderId="90" xfId="0" applyFont="1" applyBorder="1" applyAlignment="1">
      <alignment horizontal="center" vertical="center" wrapText="1"/>
    </xf>
    <xf numFmtId="0" fontId="55" fillId="0" borderId="85" xfId="0" applyFont="1" applyBorder="1" applyAlignment="1">
      <alignment wrapText="1"/>
    </xf>
    <xf numFmtId="0" fontId="53" fillId="13" borderId="89" xfId="0" applyFont="1" applyFill="1" applyBorder="1" applyAlignment="1">
      <alignment vertical="center" wrapText="1"/>
    </xf>
    <xf numFmtId="0" fontId="55" fillId="0" borderId="87" xfId="0" applyFont="1" applyBorder="1" applyAlignment="1">
      <alignment vertical="center" wrapText="1"/>
    </xf>
    <xf numFmtId="0" fontId="53" fillId="20" borderId="89" xfId="0" applyFont="1" applyFill="1" applyBorder="1" applyAlignment="1">
      <alignment vertical="center" wrapText="1"/>
    </xf>
    <xf numFmtId="0" fontId="54" fillId="7" borderId="14" xfId="0" applyFont="1" applyFill="1" applyBorder="1" applyAlignment="1">
      <alignment horizontal="center" vertical="center" wrapText="1"/>
    </xf>
    <xf numFmtId="0" fontId="55" fillId="0" borderId="20" xfId="0" applyFont="1" applyBorder="1" applyAlignment="1">
      <alignment wrapText="1"/>
    </xf>
    <xf numFmtId="0" fontId="55" fillId="0" borderId="15" xfId="0" applyFont="1" applyBorder="1" applyAlignment="1">
      <alignment wrapText="1"/>
    </xf>
    <xf numFmtId="0" fontId="55" fillId="0" borderId="16" xfId="0" applyFont="1" applyBorder="1" applyAlignment="1">
      <alignment wrapText="1"/>
    </xf>
    <xf numFmtId="0" fontId="55" fillId="0" borderId="0" xfId="0" applyFont="1" applyBorder="1" applyAlignment="1">
      <alignment wrapText="1"/>
    </xf>
    <xf numFmtId="0" fontId="55" fillId="0" borderId="17" xfId="0" applyFont="1" applyBorder="1" applyAlignment="1">
      <alignment wrapText="1"/>
    </xf>
    <xf numFmtId="0" fontId="55" fillId="0" borderId="18" xfId="0" applyFont="1" applyBorder="1" applyAlignment="1">
      <alignment wrapText="1"/>
    </xf>
    <xf numFmtId="0" fontId="55" fillId="0" borderId="21" xfId="0" applyFont="1" applyBorder="1" applyAlignment="1">
      <alignment wrapText="1"/>
    </xf>
    <xf numFmtId="0" fontId="55" fillId="0" borderId="19" xfId="0" applyFont="1" applyBorder="1" applyAlignment="1">
      <alignment wrapText="1"/>
    </xf>
    <xf numFmtId="0" fontId="55" fillId="12" borderId="91" xfId="0" applyFont="1" applyFill="1" applyBorder="1" applyAlignment="1">
      <alignment horizontal="center" vertical="center" wrapText="1"/>
    </xf>
    <xf numFmtId="0" fontId="12" fillId="7" borderId="14" xfId="0" applyFont="1" applyFill="1" applyBorder="1" applyAlignment="1">
      <alignment horizontal="center" vertical="center" wrapText="1"/>
    </xf>
    <xf numFmtId="0" fontId="12" fillId="7" borderId="20" xfId="0" applyFont="1" applyFill="1" applyBorder="1" applyAlignment="1">
      <alignment horizontal="center" vertical="center" wrapText="1"/>
    </xf>
    <xf numFmtId="0" fontId="0" fillId="0" borderId="20" xfId="0" applyBorder="1" applyAlignment="1">
      <alignment horizontal="center" vertical="center" wrapText="1"/>
    </xf>
    <xf numFmtId="0" fontId="0" fillId="0" borderId="20" xfId="0" applyBorder="1" applyAlignment="1">
      <alignment wrapText="1"/>
    </xf>
    <xf numFmtId="0" fontId="0" fillId="0" borderId="15" xfId="0" applyBorder="1" applyAlignment="1">
      <alignment wrapText="1"/>
    </xf>
    <xf numFmtId="0" fontId="0" fillId="0" borderId="16" xfId="0"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wrapText="1"/>
    </xf>
    <xf numFmtId="0" fontId="0" fillId="0" borderId="17" xfId="0" applyBorder="1" applyAlignment="1">
      <alignment wrapText="1"/>
    </xf>
    <xf numFmtId="0" fontId="0" fillId="0" borderId="18" xfId="0" applyBorder="1" applyAlignment="1">
      <alignment horizontal="center" vertical="center" wrapText="1"/>
    </xf>
    <xf numFmtId="0" fontId="0" fillId="0" borderId="21" xfId="0" applyBorder="1" applyAlignment="1">
      <alignment horizontal="center" vertical="center" wrapText="1"/>
    </xf>
    <xf numFmtId="0" fontId="0" fillId="0" borderId="21" xfId="0" applyBorder="1" applyAlignment="1">
      <alignment wrapText="1"/>
    </xf>
    <xf numFmtId="0" fontId="0" fillId="0" borderId="19" xfId="0" applyBorder="1" applyAlignment="1">
      <alignment wrapText="1"/>
    </xf>
    <xf numFmtId="0" fontId="13" fillId="21" borderId="64" xfId="0" applyFont="1" applyFill="1" applyBorder="1" applyAlignment="1">
      <alignment horizontal="center" vertical="center" wrapText="1"/>
    </xf>
    <xf numFmtId="0" fontId="13" fillId="21" borderId="62" xfId="0" applyFont="1" applyFill="1" applyBorder="1" applyAlignment="1">
      <alignment horizontal="center" vertical="center" wrapText="1"/>
    </xf>
    <xf numFmtId="0" fontId="13" fillId="21" borderId="20" xfId="0" applyFont="1" applyFill="1" applyBorder="1" applyAlignment="1">
      <alignment horizontal="center" vertical="center" wrapText="1"/>
    </xf>
    <xf numFmtId="0" fontId="13" fillId="21" borderId="0" xfId="0" applyFont="1" applyFill="1" applyBorder="1" applyAlignment="1">
      <alignment horizontal="center" vertical="center" wrapText="1"/>
    </xf>
    <xf numFmtId="0" fontId="13" fillId="21" borderId="21" xfId="0" applyFont="1" applyFill="1" applyBorder="1" applyAlignment="1">
      <alignment horizontal="center" vertical="center" wrapText="1"/>
    </xf>
    <xf numFmtId="0" fontId="13" fillId="21" borderId="68" xfId="0" applyFont="1" applyFill="1" applyBorder="1" applyAlignment="1">
      <alignment horizontal="center" vertical="center" wrapText="1"/>
    </xf>
    <xf numFmtId="0" fontId="13" fillId="21" borderId="66" xfId="0" applyFont="1" applyFill="1" applyBorder="1" applyAlignment="1">
      <alignment horizontal="center" vertical="center" wrapText="1"/>
    </xf>
    <xf numFmtId="0" fontId="13" fillId="21" borderId="67" xfId="0" applyFont="1" applyFill="1" applyBorder="1" applyAlignment="1">
      <alignment horizontal="center" vertical="center" wrapText="1"/>
    </xf>
    <xf numFmtId="0" fontId="49" fillId="20" borderId="69" xfId="0" applyFont="1" applyFill="1" applyBorder="1" applyAlignment="1">
      <alignment horizontal="center" vertical="center" wrapText="1"/>
    </xf>
    <xf numFmtId="0" fontId="48" fillId="7" borderId="14" xfId="0" applyFont="1" applyFill="1" applyBorder="1" applyAlignment="1">
      <alignment horizontal="center" vertical="center" wrapText="1"/>
    </xf>
    <xf numFmtId="0" fontId="49" fillId="0" borderId="20" xfId="0" applyFont="1" applyBorder="1" applyAlignment="1"/>
    <xf numFmtId="0" fontId="49" fillId="0" borderId="15" xfId="0" applyFont="1" applyBorder="1" applyAlignment="1"/>
    <xf numFmtId="0" fontId="49" fillId="0" borderId="16" xfId="0" applyFont="1" applyBorder="1" applyAlignment="1"/>
    <xf numFmtId="0" fontId="49" fillId="0" borderId="0" xfId="0" applyFont="1" applyBorder="1" applyAlignment="1"/>
    <xf numFmtId="0" fontId="49" fillId="0" borderId="17" xfId="0" applyFont="1" applyBorder="1" applyAlignment="1"/>
    <xf numFmtId="0" fontId="49" fillId="0" borderId="18" xfId="0" applyFont="1" applyBorder="1" applyAlignment="1"/>
    <xf numFmtId="0" fontId="49" fillId="0" borderId="21" xfId="0" applyFont="1" applyBorder="1" applyAlignment="1"/>
    <xf numFmtId="0" fontId="49" fillId="0" borderId="19" xfId="0" applyFont="1" applyBorder="1" applyAlignment="1"/>
    <xf numFmtId="0" fontId="49" fillId="14" borderId="69" xfId="0" applyFont="1" applyFill="1" applyBorder="1" applyAlignment="1">
      <alignment horizontal="center" vertical="center" wrapText="1"/>
    </xf>
    <xf numFmtId="0" fontId="50" fillId="16" borderId="74" xfId="0" applyFont="1" applyFill="1" applyBorder="1" applyAlignment="1">
      <alignment horizontal="center" vertical="center" wrapText="1"/>
    </xf>
    <xf numFmtId="0" fontId="50" fillId="16" borderId="5" xfId="0" applyFont="1" applyFill="1" applyBorder="1" applyAlignment="1">
      <alignment horizontal="center" vertical="center" wrapText="1"/>
    </xf>
    <xf numFmtId="0" fontId="50" fillId="16" borderId="81" xfId="0" applyFont="1" applyFill="1" applyBorder="1" applyAlignment="1">
      <alignment horizontal="center" vertical="center" wrapText="1"/>
    </xf>
    <xf numFmtId="0" fontId="50" fillId="16" borderId="73" xfId="0" applyFont="1" applyFill="1" applyBorder="1" applyAlignment="1">
      <alignment horizontal="center" vertical="center" wrapText="1"/>
    </xf>
    <xf numFmtId="0" fontId="50" fillId="16" borderId="72" xfId="0" applyFont="1" applyFill="1" applyBorder="1" applyAlignment="1">
      <alignment horizontal="center" vertical="center" wrapText="1"/>
    </xf>
    <xf numFmtId="0" fontId="50" fillId="16" borderId="23" xfId="0" applyFont="1" applyFill="1" applyBorder="1" applyAlignment="1">
      <alignment horizontal="center" vertical="center" wrapText="1"/>
    </xf>
    <xf numFmtId="0" fontId="50" fillId="16" borderId="13" xfId="0" applyFont="1" applyFill="1" applyBorder="1" applyAlignment="1">
      <alignment horizontal="center" vertical="center" wrapText="1"/>
    </xf>
    <xf numFmtId="0" fontId="50" fillId="16" borderId="79" xfId="0" applyFont="1" applyFill="1" applyBorder="1" applyAlignment="1">
      <alignment horizontal="center" vertical="center" wrapText="1"/>
    </xf>
    <xf numFmtId="0" fontId="50" fillId="16" borderId="80" xfId="0" applyFont="1" applyFill="1" applyBorder="1" applyAlignment="1">
      <alignment horizontal="center" vertical="center" wrapText="1"/>
    </xf>
    <xf numFmtId="0" fontId="49" fillId="21" borderId="5" xfId="0" applyFont="1" applyFill="1" applyBorder="1" applyAlignment="1"/>
    <xf numFmtId="0" fontId="49" fillId="21" borderId="79" xfId="0" applyFont="1" applyFill="1" applyBorder="1" applyAlignment="1"/>
    <xf numFmtId="0" fontId="49" fillId="3" borderId="5" xfId="0" applyFont="1" applyFill="1" applyBorder="1" applyAlignment="1"/>
    <xf numFmtId="0" fontId="49" fillId="3" borderId="79" xfId="0" applyFont="1" applyFill="1" applyBorder="1" applyAlignment="1"/>
    <xf numFmtId="0" fontId="49" fillId="16" borderId="5" xfId="0" applyFont="1" applyFill="1" applyBorder="1" applyAlignment="1"/>
    <xf numFmtId="0" fontId="49" fillId="16" borderId="79" xfId="0" applyFont="1" applyFill="1" applyBorder="1" applyAlignment="1"/>
    <xf numFmtId="0" fontId="51" fillId="21" borderId="73" xfId="0" applyFont="1" applyFill="1" applyBorder="1" applyAlignment="1">
      <alignment vertical="center"/>
    </xf>
    <xf numFmtId="0" fontId="51" fillId="21" borderId="72" xfId="0" applyFont="1" applyFill="1" applyBorder="1" applyAlignment="1">
      <alignment vertical="center"/>
    </xf>
    <xf numFmtId="0" fontId="51" fillId="0" borderId="71" xfId="0" applyFont="1" applyBorder="1" applyAlignment="1">
      <alignment vertical="center" wrapText="1"/>
    </xf>
    <xf numFmtId="0" fontId="51" fillId="0" borderId="70" xfId="0" applyFont="1" applyBorder="1" applyAlignment="1">
      <alignment vertical="center" wrapText="1"/>
    </xf>
    <xf numFmtId="0" fontId="51" fillId="3" borderId="73" xfId="0" applyFont="1" applyFill="1" applyBorder="1" applyAlignment="1">
      <alignment vertical="center"/>
    </xf>
    <xf numFmtId="0" fontId="51" fillId="0" borderId="72" xfId="0" applyFont="1" applyBorder="1" applyAlignment="1">
      <alignment vertical="center"/>
    </xf>
    <xf numFmtId="0" fontId="51" fillId="16" borderId="73" xfId="0" applyFont="1" applyFill="1" applyBorder="1" applyAlignment="1">
      <alignment vertical="center"/>
    </xf>
    <xf numFmtId="0" fontId="51" fillId="8" borderId="71" xfId="0" applyFont="1" applyFill="1" applyBorder="1" applyAlignment="1">
      <alignment vertical="center" wrapText="1"/>
    </xf>
    <xf numFmtId="0" fontId="51" fillId="8" borderId="70" xfId="0" applyFont="1" applyFill="1" applyBorder="1" applyAlignment="1">
      <alignment vertical="center" wrapText="1"/>
    </xf>
    <xf numFmtId="0" fontId="39" fillId="0" borderId="69" xfId="0" applyFont="1" applyFill="1" applyBorder="1" applyAlignment="1">
      <alignment vertical="center" wrapText="1"/>
    </xf>
    <xf numFmtId="0" fontId="39" fillId="0" borderId="69" xfId="0" applyFont="1" applyBorder="1" applyAlignment="1">
      <alignment vertical="center" wrapText="1"/>
    </xf>
    <xf numFmtId="0" fontId="41" fillId="0" borderId="69" xfId="0" applyFont="1" applyBorder="1" applyAlignment="1">
      <alignment vertical="center" wrapText="1"/>
    </xf>
    <xf numFmtId="0" fontId="44" fillId="8" borderId="74" xfId="0" applyFont="1" applyFill="1" applyBorder="1" applyAlignment="1">
      <alignment vertical="center" wrapText="1"/>
    </xf>
    <xf numFmtId="0" fontId="45" fillId="8" borderId="74" xfId="0" applyFont="1" applyFill="1" applyBorder="1" applyAlignment="1">
      <alignment vertical="center" wrapText="1"/>
    </xf>
    <xf numFmtId="0" fontId="44" fillId="12" borderId="69" xfId="0" applyFont="1" applyFill="1" applyBorder="1" applyAlignment="1">
      <alignment horizontal="center" vertical="center" wrapText="1"/>
    </xf>
    <xf numFmtId="0" fontId="41" fillId="0" borderId="69" xfId="0" applyFont="1" applyBorder="1" applyAlignment="1">
      <alignment horizontal="center" vertical="center" wrapText="1"/>
    </xf>
    <xf numFmtId="0" fontId="44" fillId="13" borderId="74" xfId="0" applyFont="1" applyFill="1" applyBorder="1" applyAlignment="1"/>
    <xf numFmtId="0" fontId="45" fillId="13" borderId="74" xfId="0" applyFont="1" applyFill="1" applyBorder="1" applyAlignment="1"/>
    <xf numFmtId="0" fontId="44" fillId="8" borderId="74" xfId="0" applyFont="1" applyFill="1" applyBorder="1" applyAlignment="1"/>
    <xf numFmtId="0" fontId="39" fillId="8" borderId="81" xfId="0" applyFont="1" applyFill="1" applyBorder="1" applyAlignment="1"/>
    <xf numFmtId="0" fontId="39" fillId="8" borderId="69" xfId="0" applyFont="1" applyFill="1" applyBorder="1" applyAlignment="1"/>
    <xf numFmtId="0" fontId="39" fillId="8" borderId="71" xfId="0" applyFont="1" applyFill="1" applyBorder="1" applyAlignment="1"/>
    <xf numFmtId="0" fontId="44" fillId="8" borderId="70" xfId="0" applyFont="1" applyFill="1" applyBorder="1" applyAlignment="1">
      <alignment horizontal="center" vertical="center" wrapText="1"/>
    </xf>
    <xf numFmtId="0" fontId="44" fillId="8" borderId="69" xfId="0" applyFont="1" applyFill="1" applyBorder="1" applyAlignment="1">
      <alignment horizontal="center" vertical="center" wrapText="1"/>
    </xf>
    <xf numFmtId="0" fontId="39" fillId="13" borderId="81" xfId="0" applyFont="1" applyFill="1" applyBorder="1" applyAlignment="1"/>
    <xf numFmtId="0" fontId="39" fillId="13" borderId="69" xfId="0" applyFont="1" applyFill="1" applyBorder="1" applyAlignment="1"/>
    <xf numFmtId="0" fontId="41" fillId="8" borderId="69" xfId="0" applyFont="1" applyFill="1" applyBorder="1" applyAlignment="1"/>
    <xf numFmtId="0" fontId="41" fillId="8" borderId="71" xfId="0" applyFont="1" applyFill="1" applyBorder="1" applyAlignment="1"/>
    <xf numFmtId="0" fontId="39" fillId="0" borderId="71" xfId="0" applyFont="1" applyFill="1" applyBorder="1" applyAlignment="1">
      <alignment vertical="center" wrapText="1"/>
    </xf>
    <xf numFmtId="0" fontId="39" fillId="0" borderId="76" xfId="0" applyFont="1" applyFill="1" applyBorder="1" applyAlignment="1">
      <alignment vertical="center" wrapText="1"/>
    </xf>
    <xf numFmtId="0" fontId="39" fillId="0" borderId="70" xfId="0" applyFont="1" applyFill="1" applyBorder="1" applyAlignment="1">
      <alignment vertical="center" wrapText="1"/>
    </xf>
    <xf numFmtId="0" fontId="41" fillId="0" borderId="20" xfId="0" applyFont="1" applyBorder="1" applyAlignment="1">
      <alignment wrapText="1"/>
    </xf>
    <xf numFmtId="0" fontId="41" fillId="0" borderId="15" xfId="0" applyFont="1" applyBorder="1" applyAlignment="1">
      <alignment wrapText="1"/>
    </xf>
    <xf numFmtId="0" fontId="41" fillId="0" borderId="16" xfId="0" applyFont="1" applyBorder="1" applyAlignment="1">
      <alignment wrapText="1"/>
    </xf>
    <xf numFmtId="0" fontId="41" fillId="0" borderId="0" xfId="0" applyFont="1" applyBorder="1" applyAlignment="1">
      <alignment wrapText="1"/>
    </xf>
    <xf numFmtId="0" fontId="41" fillId="0" borderId="17" xfId="0" applyFont="1" applyBorder="1" applyAlignment="1">
      <alignment wrapText="1"/>
    </xf>
    <xf numFmtId="0" fontId="41" fillId="0" borderId="18" xfId="0" applyFont="1" applyBorder="1" applyAlignment="1">
      <alignment wrapText="1"/>
    </xf>
    <xf numFmtId="0" fontId="41" fillId="0" borderId="21" xfId="0" applyFont="1" applyBorder="1" applyAlignment="1">
      <alignment wrapText="1"/>
    </xf>
    <xf numFmtId="0" fontId="41" fillId="0" borderId="19" xfId="0" applyFont="1" applyBorder="1" applyAlignment="1">
      <alignment wrapText="1"/>
    </xf>
    <xf numFmtId="0" fontId="45" fillId="8" borderId="69" xfId="0" applyFont="1" applyFill="1" applyBorder="1" applyAlignment="1">
      <alignment horizontal="center" vertical="center" wrapText="1"/>
    </xf>
    <xf numFmtId="0" fontId="39" fillId="8" borderId="81" xfId="0" applyFont="1" applyFill="1" applyBorder="1" applyAlignment="1">
      <alignment horizontal="left" vertical="center" wrapText="1"/>
    </xf>
    <xf numFmtId="0" fontId="41" fillId="8" borderId="69" xfId="0" applyFont="1" applyFill="1" applyBorder="1" applyAlignment="1">
      <alignment horizontal="left" vertical="center" wrapText="1"/>
    </xf>
    <xf numFmtId="0" fontId="41" fillId="8" borderId="71" xfId="0" applyFont="1" applyFill="1" applyBorder="1" applyAlignment="1">
      <alignment horizontal="left" vertical="center" wrapText="1"/>
    </xf>
    <xf numFmtId="0" fontId="39" fillId="24" borderId="74" xfId="0" applyFont="1" applyFill="1" applyBorder="1" applyAlignment="1">
      <alignment vertical="center" wrapText="1"/>
    </xf>
    <xf numFmtId="0" fontId="41" fillId="24" borderId="74" xfId="0" applyFont="1" applyFill="1" applyBorder="1" applyAlignment="1">
      <alignment vertical="center" wrapText="1"/>
    </xf>
    <xf numFmtId="0" fontId="39" fillId="24" borderId="81" xfId="0" applyFont="1" applyFill="1" applyBorder="1" applyAlignment="1"/>
    <xf numFmtId="0" fontId="41" fillId="24" borderId="69" xfId="0" applyFont="1" applyFill="1" applyBorder="1" applyAlignment="1"/>
    <xf numFmtId="0" fontId="41" fillId="24" borderId="84" xfId="0" applyFont="1" applyFill="1" applyBorder="1" applyAlignment="1"/>
    <xf numFmtId="0" fontId="41" fillId="24" borderId="71" xfId="0" applyFont="1" applyFill="1" applyBorder="1" applyAlignment="1"/>
    <xf numFmtId="0" fontId="41" fillId="8" borderId="84" xfId="0" applyFont="1" applyFill="1" applyBorder="1" applyAlignment="1">
      <alignment horizontal="left" vertical="center" wrapText="1"/>
    </xf>
    <xf numFmtId="0" fontId="44" fillId="24" borderId="70" xfId="0" applyFont="1" applyFill="1" applyBorder="1" applyAlignment="1">
      <alignment horizontal="center" vertical="center" wrapText="1"/>
    </xf>
    <xf numFmtId="0" fontId="45" fillId="24" borderId="69" xfId="0" applyFont="1" applyFill="1" applyBorder="1" applyAlignment="1">
      <alignment horizontal="center" vertical="center" wrapText="1"/>
    </xf>
    <xf numFmtId="0" fontId="4" fillId="0" borderId="84" xfId="0" applyFont="1" applyBorder="1" applyAlignment="1">
      <alignment vertical="center" wrapText="1"/>
    </xf>
    <xf numFmtId="0" fontId="1" fillId="0" borderId="84" xfId="0" applyFont="1" applyBorder="1" applyAlignment="1">
      <alignment vertical="center" wrapText="1"/>
    </xf>
    <xf numFmtId="0" fontId="44" fillId="0" borderId="69" xfId="0" applyFont="1" applyBorder="1" applyAlignment="1">
      <alignment horizontal="center" vertical="center" wrapText="1"/>
    </xf>
    <xf numFmtId="0" fontId="45" fillId="0" borderId="69" xfId="0" applyFont="1" applyBorder="1" applyAlignment="1">
      <alignment horizontal="center" vertical="center" wrapText="1"/>
    </xf>
    <xf numFmtId="0" fontId="39" fillId="8" borderId="74" xfId="0" applyFont="1" applyFill="1" applyBorder="1" applyAlignment="1">
      <alignment vertical="center" wrapText="1"/>
    </xf>
    <xf numFmtId="0" fontId="41" fillId="8" borderId="74" xfId="0" applyFont="1" applyFill="1" applyBorder="1" applyAlignment="1">
      <alignment vertical="center" wrapText="1"/>
    </xf>
    <xf numFmtId="0" fontId="41" fillId="8" borderId="91" xfId="0" applyFont="1" applyFill="1" applyBorder="1" applyAlignment="1">
      <alignment horizontal="left" vertical="center" wrapText="1"/>
    </xf>
    <xf numFmtId="0" fontId="41" fillId="0" borderId="71" xfId="0" applyFont="1" applyBorder="1" applyAlignment="1">
      <alignment horizontal="left" vertical="center" wrapText="1"/>
    </xf>
    <xf numFmtId="0" fontId="39" fillId="0" borderId="91" xfId="0" applyFont="1" applyBorder="1" applyAlignment="1">
      <alignment vertical="center" wrapText="1"/>
    </xf>
    <xf numFmtId="0" fontId="0" fillId="0" borderId="85" xfId="0" applyBorder="1" applyAlignment="1">
      <alignment vertical="center" wrapText="1"/>
    </xf>
    <xf numFmtId="0" fontId="4" fillId="0" borderId="84" xfId="0" applyFont="1" applyFill="1" applyBorder="1" applyAlignment="1">
      <alignment vertical="center" wrapText="1"/>
    </xf>
    <xf numFmtId="0" fontId="1" fillId="0" borderId="84" xfId="0" applyFont="1" applyFill="1" applyBorder="1" applyAlignment="1">
      <alignment vertical="center" wrapText="1"/>
    </xf>
    <xf numFmtId="0" fontId="4" fillId="0" borderId="91" xfId="0" applyFont="1" applyFill="1" applyBorder="1" applyAlignment="1">
      <alignment vertical="center" wrapText="1"/>
    </xf>
    <xf numFmtId="0" fontId="0" fillId="0" borderId="90" xfId="0" applyBorder="1" applyAlignment="1">
      <alignment vertical="center" wrapText="1"/>
    </xf>
    <xf numFmtId="0" fontId="39" fillId="0" borderId="90" xfId="0" applyFont="1" applyBorder="1" applyAlignment="1">
      <alignment vertical="center" wrapText="1"/>
    </xf>
    <xf numFmtId="0" fontId="4" fillId="0" borderId="91" xfId="0" applyFont="1" applyBorder="1" applyAlignment="1">
      <alignment vertical="center" wrapText="1"/>
    </xf>
    <xf numFmtId="0" fontId="42" fillId="8" borderId="5" xfId="0" applyFont="1" applyFill="1" applyBorder="1" applyAlignment="1">
      <alignment horizontal="left" vertical="center" wrapText="1"/>
    </xf>
    <xf numFmtId="0" fontId="0" fillId="8" borderId="5" xfId="0" applyFill="1" applyBorder="1" applyAlignment="1">
      <alignment horizontal="left" vertical="center" wrapText="1"/>
    </xf>
    <xf numFmtId="0" fontId="0" fillId="8" borderId="81" xfId="0" applyFill="1" applyBorder="1" applyAlignment="1">
      <alignment horizontal="left" vertical="center" wrapText="1"/>
    </xf>
    <xf numFmtId="0" fontId="4" fillId="0" borderId="79" xfId="0" applyFont="1" applyBorder="1" applyAlignment="1">
      <alignment vertical="center" wrapText="1"/>
    </xf>
    <xf numFmtId="0" fontId="0" fillId="0" borderId="80" xfId="0" applyBorder="1" applyAlignment="1">
      <alignment vertical="center" wrapText="1"/>
    </xf>
    <xf numFmtId="0" fontId="6" fillId="2" borderId="4" xfId="0" applyFont="1" applyFill="1" applyBorder="1" applyAlignment="1">
      <alignment horizontal="left" vertical="center" wrapText="1"/>
    </xf>
  </cellXfs>
  <cellStyles count="16">
    <cellStyle name="Hipervínculo" xfId="14" builtinId="8"/>
    <cellStyle name="Millares" xfId="1" builtinId="3"/>
    <cellStyle name="Millares [0]" xfId="11" builtinId="6"/>
    <cellStyle name="Millares [0] 2" xfId="9"/>
    <cellStyle name="Millares 2" xfId="4"/>
    <cellStyle name="Millares 3" xfId="8"/>
    <cellStyle name="Normal" xfId="0" builtinId="0"/>
    <cellStyle name="Normal 2" xfId="2"/>
    <cellStyle name="Normal 2 2" xfId="3"/>
    <cellStyle name="Normal 3" xfId="7"/>
    <cellStyle name="Normal 4" xfId="12"/>
    <cellStyle name="Normal 5" xfId="15"/>
    <cellStyle name="Normal 7" xfId="10"/>
    <cellStyle name="Porcentaje" xfId="13" builtinId="5"/>
    <cellStyle name="Porcentual 2" xfId="6"/>
    <cellStyle name="Porcentual 3" xfId="5"/>
  </cellStyles>
  <dxfs count="0"/>
  <tableStyles count="0" defaultTableStyle="TableStyleMedium2" defaultPivotStyle="PivotStyleLight16"/>
  <colors>
    <mruColors>
      <color rgb="FFFB79DF"/>
      <color rgb="FF75C060"/>
      <color rgb="FFEA06B9"/>
      <color rgb="FF99FF99"/>
      <color rgb="FF03FB9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288444</xdr:colOff>
      <xdr:row>0</xdr:row>
      <xdr:rowOff>309383</xdr:rowOff>
    </xdr:from>
    <xdr:to>
      <xdr:col>0</xdr:col>
      <xdr:colOff>288444</xdr:colOff>
      <xdr:row>4</xdr:row>
      <xdr:rowOff>30238</xdr:rowOff>
    </xdr:to>
    <xdr:pic>
      <xdr:nvPicPr>
        <xdr:cNvPr id="2" name="Imagen 3">
          <a:extLst>
            <a:ext uri="{FF2B5EF4-FFF2-40B4-BE49-F238E27FC236}">
              <a16:creationId xmlns:a16="http://schemas.microsoft.com/office/drawing/2014/main" id="{E607A71D-A474-BD47-B955-E70F597B1B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8444" y="309383"/>
          <a:ext cx="11048423" cy="901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11</xdr:col>
      <xdr:colOff>41756</xdr:colOff>
      <xdr:row>4</xdr:row>
      <xdr:rowOff>29888</xdr:rowOff>
    </xdr:to>
    <xdr:pic>
      <xdr:nvPicPr>
        <xdr:cNvPr id="6" name="Imagen 5">
          <a:extLst>
            <a:ext uri="{FF2B5EF4-FFF2-40B4-BE49-F238E27FC236}">
              <a16:creationId xmlns:a16="http://schemas.microsoft.com/office/drawing/2014/main" id="{3DE17584-6F81-9249-BA9D-63DF730C9C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6333" y="321733"/>
          <a:ext cx="11082290" cy="91888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1244599</xdr:colOff>
      <xdr:row>1</xdr:row>
      <xdr:rowOff>177800</xdr:rowOff>
    </xdr:from>
    <xdr:to>
      <xdr:col>8</xdr:col>
      <xdr:colOff>2980801</xdr:colOff>
      <xdr:row>3</xdr:row>
      <xdr:rowOff>244889</xdr:rowOff>
    </xdr:to>
    <xdr:sp macro="" textlink="">
      <xdr:nvSpPr>
        <xdr:cNvPr id="7" name="Rectángulo 6">
          <a:extLst>
            <a:ext uri="{FF2B5EF4-FFF2-40B4-BE49-F238E27FC236}">
              <a16:creationId xmlns:a16="http://schemas.microsoft.com/office/drawing/2014/main" id="{49B0F846-308B-1946-B195-F55F811B422E}"/>
            </a:ext>
          </a:extLst>
        </xdr:cNvPr>
        <xdr:cNvSpPr/>
      </xdr:nvSpPr>
      <xdr:spPr>
        <a:xfrm>
          <a:off x="7501466" y="499533"/>
          <a:ext cx="1736202" cy="65975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CO"/>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2</xdr:row>
      <xdr:rowOff>9525</xdr:rowOff>
    </xdr:from>
    <xdr:to>
      <xdr:col>7</xdr:col>
      <xdr:colOff>9525</xdr:colOff>
      <xdr:row>2</xdr:row>
      <xdr:rowOff>390525</xdr:rowOff>
    </xdr:to>
    <xdr:pic>
      <xdr:nvPicPr>
        <xdr:cNvPr id="2" name="Picture 1">
          <a:extLst>
            <a:ext uri="{FF2B5EF4-FFF2-40B4-BE49-F238E27FC236}">
              <a16:creationId xmlns:a16="http://schemas.microsoft.com/office/drawing/2014/main" id="{8ABBCBAB-45C0-4606-BA21-429D4CE9C9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390525"/>
          <a:ext cx="800100" cy="180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9</xdr:col>
      <xdr:colOff>76200</xdr:colOff>
      <xdr:row>1</xdr:row>
      <xdr:rowOff>38100</xdr:rowOff>
    </xdr:from>
    <xdr:ext cx="0" cy="498308"/>
    <xdr:pic>
      <xdr:nvPicPr>
        <xdr:cNvPr id="3" name="Picture 2">
          <a:extLst>
            <a:ext uri="{FF2B5EF4-FFF2-40B4-BE49-F238E27FC236}">
              <a16:creationId xmlns:a16="http://schemas.microsoft.com/office/drawing/2014/main" id="{7265F931-37C0-4F40-88D1-27F486530A9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57300" y="228600"/>
          <a:ext cx="0" cy="4983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9</xdr:col>
      <xdr:colOff>76200</xdr:colOff>
      <xdr:row>1</xdr:row>
      <xdr:rowOff>38100</xdr:rowOff>
    </xdr:from>
    <xdr:to>
      <xdr:col>9</xdr:col>
      <xdr:colOff>76200</xdr:colOff>
      <xdr:row>4</xdr:row>
      <xdr:rowOff>0</xdr:rowOff>
    </xdr:to>
    <xdr:pic>
      <xdr:nvPicPr>
        <xdr:cNvPr id="17" name="Picture 2">
          <a:extLst>
            <a:ext uri="{FF2B5EF4-FFF2-40B4-BE49-F238E27FC236}">
              <a16:creationId xmlns:a16="http://schemas.microsoft.com/office/drawing/2014/main" id="{26F3675C-C9D7-41A7-85D5-6740D63CC80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57300" y="161925"/>
          <a:ext cx="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16377</xdr:colOff>
      <xdr:row>22</xdr:row>
      <xdr:rowOff>38099</xdr:rowOff>
    </xdr:from>
    <xdr:to>
      <xdr:col>11</xdr:col>
      <xdr:colOff>6350</xdr:colOff>
      <xdr:row>22</xdr:row>
      <xdr:rowOff>146050</xdr:rowOff>
    </xdr:to>
    <xdr:sp macro="" textlink="">
      <xdr:nvSpPr>
        <xdr:cNvPr id="10" name="Rectángulo 9">
          <a:extLst>
            <a:ext uri="{FF2B5EF4-FFF2-40B4-BE49-F238E27FC236}">
              <a16:creationId xmlns:a16="http://schemas.microsoft.com/office/drawing/2014/main" id="{0789CFC4-4873-4404-B475-611A2B51C316}"/>
            </a:ext>
          </a:extLst>
        </xdr:cNvPr>
        <xdr:cNvSpPr/>
      </xdr:nvSpPr>
      <xdr:spPr>
        <a:xfrm>
          <a:off x="1045077" y="6162674"/>
          <a:ext cx="390023" cy="107951"/>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9</xdr:col>
      <xdr:colOff>58989</xdr:colOff>
      <xdr:row>22</xdr:row>
      <xdr:rowOff>38099</xdr:rowOff>
    </xdr:from>
    <xdr:to>
      <xdr:col>9</xdr:col>
      <xdr:colOff>58989</xdr:colOff>
      <xdr:row>22</xdr:row>
      <xdr:rowOff>146050</xdr:rowOff>
    </xdr:to>
    <xdr:cxnSp macro="">
      <xdr:nvCxnSpPr>
        <xdr:cNvPr id="11" name="Conector recto 10">
          <a:extLst>
            <a:ext uri="{FF2B5EF4-FFF2-40B4-BE49-F238E27FC236}">
              <a16:creationId xmlns:a16="http://schemas.microsoft.com/office/drawing/2014/main" id="{F10330DE-F85E-4BB7-A870-63DC9966047C}"/>
            </a:ext>
          </a:extLst>
        </xdr:cNvPr>
        <xdr:cNvCxnSpPr>
          <a:stCxn id="10" idx="0"/>
          <a:endCxn id="10" idx="2"/>
        </xdr:cNvCxnSpPr>
      </xdr:nvCxnSpPr>
      <xdr:spPr>
        <a:xfrm>
          <a:off x="1240089" y="6162674"/>
          <a:ext cx="0" cy="1079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56344</xdr:colOff>
      <xdr:row>26</xdr:row>
      <xdr:rowOff>44450</xdr:rowOff>
    </xdr:from>
    <xdr:to>
      <xdr:col>14</xdr:col>
      <xdr:colOff>5975</xdr:colOff>
      <xdr:row>26</xdr:row>
      <xdr:rowOff>152400</xdr:rowOff>
    </xdr:to>
    <xdr:sp macro="" textlink="">
      <xdr:nvSpPr>
        <xdr:cNvPr id="12" name="Rectángulo 11">
          <a:extLst>
            <a:ext uri="{FF2B5EF4-FFF2-40B4-BE49-F238E27FC236}">
              <a16:creationId xmlns:a16="http://schemas.microsoft.com/office/drawing/2014/main" id="{D852CB3D-E2DB-4880-A531-A61E346E9728}"/>
            </a:ext>
          </a:extLst>
        </xdr:cNvPr>
        <xdr:cNvSpPr/>
      </xdr:nvSpPr>
      <xdr:spPr>
        <a:xfrm>
          <a:off x="1490697" y="4902200"/>
          <a:ext cx="263396" cy="10795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14</xdr:col>
      <xdr:colOff>383557</xdr:colOff>
      <xdr:row>27</xdr:row>
      <xdr:rowOff>59765</xdr:rowOff>
    </xdr:from>
    <xdr:to>
      <xdr:col>20</xdr:col>
      <xdr:colOff>62380</xdr:colOff>
      <xdr:row>27</xdr:row>
      <xdr:rowOff>167715</xdr:rowOff>
    </xdr:to>
    <xdr:sp macro="" textlink="">
      <xdr:nvSpPr>
        <xdr:cNvPr id="13" name="Rectángulo 12">
          <a:extLst>
            <a:ext uri="{FF2B5EF4-FFF2-40B4-BE49-F238E27FC236}">
              <a16:creationId xmlns:a16="http://schemas.microsoft.com/office/drawing/2014/main" id="{FDA0EDA1-AD59-4F44-BE64-BC2DE13705C4}"/>
            </a:ext>
          </a:extLst>
        </xdr:cNvPr>
        <xdr:cNvSpPr/>
      </xdr:nvSpPr>
      <xdr:spPr>
        <a:xfrm>
          <a:off x="2131675" y="5091206"/>
          <a:ext cx="255926" cy="10795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69274</xdr:colOff>
      <xdr:row>0</xdr:row>
      <xdr:rowOff>77933</xdr:rowOff>
    </xdr:from>
    <xdr:to>
      <xdr:col>10</xdr:col>
      <xdr:colOff>1030432</xdr:colOff>
      <xdr:row>5</xdr:row>
      <xdr:rowOff>103910</xdr:rowOff>
    </xdr:to>
    <xdr:pic>
      <xdr:nvPicPr>
        <xdr:cNvPr id="2" name="Picture 1">
          <a:extLst>
            <a:ext uri="{FF2B5EF4-FFF2-40B4-BE49-F238E27FC236}">
              <a16:creationId xmlns:a16="http://schemas.microsoft.com/office/drawing/2014/main" id="{43B2D043-9E8B-4285-B141-5CFB7A0CCF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274" y="77933"/>
          <a:ext cx="3742458" cy="9784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6</xdr:col>
      <xdr:colOff>51956</xdr:colOff>
      <xdr:row>0</xdr:row>
      <xdr:rowOff>76849</xdr:rowOff>
    </xdr:from>
    <xdr:to>
      <xdr:col>11</xdr:col>
      <xdr:colOff>952501</xdr:colOff>
      <xdr:row>5</xdr:row>
      <xdr:rowOff>164522</xdr:rowOff>
    </xdr:to>
    <xdr:pic>
      <xdr:nvPicPr>
        <xdr:cNvPr id="3" name="Picture 1">
          <a:extLst>
            <a:ext uri="{FF2B5EF4-FFF2-40B4-BE49-F238E27FC236}">
              <a16:creationId xmlns:a16="http://schemas.microsoft.com/office/drawing/2014/main" id="{08A37460-06D1-4A3D-BF36-0E650D132B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956" y="76849"/>
          <a:ext cx="2753590" cy="10921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47625</xdr:colOff>
      <xdr:row>0</xdr:row>
      <xdr:rowOff>47626</xdr:rowOff>
    </xdr:from>
    <xdr:to>
      <xdr:col>4</xdr:col>
      <xdr:colOff>1440656</xdr:colOff>
      <xdr:row>5</xdr:row>
      <xdr:rowOff>130969</xdr:rowOff>
    </xdr:to>
    <xdr:pic>
      <xdr:nvPicPr>
        <xdr:cNvPr id="2" name="Picture 1">
          <a:extLst>
            <a:ext uri="{FF2B5EF4-FFF2-40B4-BE49-F238E27FC236}">
              <a16:creationId xmlns:a16="http://schemas.microsoft.com/office/drawing/2014/main" id="{F03699BE-F186-4E3C-8FAF-6ACF62EA6B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 y="47626"/>
          <a:ext cx="3002756" cy="10358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66675</xdr:colOff>
      <xdr:row>0</xdr:row>
      <xdr:rowOff>85726</xdr:rowOff>
    </xdr:from>
    <xdr:to>
      <xdr:col>2</xdr:col>
      <xdr:colOff>993775</xdr:colOff>
      <xdr:row>5</xdr:row>
      <xdr:rowOff>101600</xdr:rowOff>
    </xdr:to>
    <xdr:pic>
      <xdr:nvPicPr>
        <xdr:cNvPr id="2" name="Picture 1">
          <a:extLst>
            <a:ext uri="{FF2B5EF4-FFF2-40B4-BE49-F238E27FC236}">
              <a16:creationId xmlns:a16="http://schemas.microsoft.com/office/drawing/2014/main" id="{C97B527C-9012-4E0D-A45E-210F48B8D7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85726"/>
          <a:ext cx="2222500" cy="9683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43846</xdr:colOff>
      <xdr:row>0</xdr:row>
      <xdr:rowOff>80133</xdr:rowOff>
    </xdr:from>
    <xdr:to>
      <xdr:col>5</xdr:col>
      <xdr:colOff>1</xdr:colOff>
      <xdr:row>5</xdr:row>
      <xdr:rowOff>163285</xdr:rowOff>
    </xdr:to>
    <xdr:pic>
      <xdr:nvPicPr>
        <xdr:cNvPr id="2" name="Picture 1">
          <a:extLst>
            <a:ext uri="{FF2B5EF4-FFF2-40B4-BE49-F238E27FC236}">
              <a16:creationId xmlns:a16="http://schemas.microsoft.com/office/drawing/2014/main" id="{60B03688-3048-4B6F-A2C9-508FE0DA67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46" y="80133"/>
          <a:ext cx="3004155" cy="10356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50224</xdr:colOff>
      <xdr:row>0</xdr:row>
      <xdr:rowOff>154133</xdr:rowOff>
    </xdr:from>
    <xdr:to>
      <xdr:col>4</xdr:col>
      <xdr:colOff>333375</xdr:colOff>
      <xdr:row>5</xdr:row>
      <xdr:rowOff>47625</xdr:rowOff>
    </xdr:to>
    <xdr:pic>
      <xdr:nvPicPr>
        <xdr:cNvPr id="2" name="Picture 1">
          <a:extLst>
            <a:ext uri="{FF2B5EF4-FFF2-40B4-BE49-F238E27FC236}">
              <a16:creationId xmlns:a16="http://schemas.microsoft.com/office/drawing/2014/main" id="{A8156F0C-2E59-4956-8DAA-C987D6CD7E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224" y="154133"/>
          <a:ext cx="3331151" cy="8459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plan_piloto_AIPP_modificado_juni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Users/ggonzalezv/AppData/Local/Temp/Temp3_100066173967142.zip/100066173967142/100066173967142-AIPP-860005224-201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edgarandrescastanedamoreno/Desktop/Renta%20Naturales/5.%20Plantilla%20Renta%20Naturales%20Auditori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 val="H1 (Caratula)"/>
      <sheetName val="Hoja1"/>
    </sheetNames>
    <sheetDataSet>
      <sheetData sheetId="0">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sheetData sheetId="2"/>
      <sheetData sheetId="3"/>
      <sheetData sheetId="4"/>
      <sheetData sheetId="5"/>
      <sheetData sheetId="6"/>
      <sheetData sheetId="7"/>
      <sheetData sheetId="8"/>
      <sheetData sheetId="9"/>
      <sheetData sheetId="10"/>
      <sheetData sheetId="11" refreshError="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Anexo 1 carátula"/>
      <sheetName val="Anexo 2 conc. contab-fiscal"/>
      <sheetName val="Anexo 3 ESF"/>
      <sheetName val="Anexo 4 ERP"/>
      <sheetName val="Anexo 5 ORI"/>
      <sheetName val="Anexo 6 PPE, PI,, ANCMV"/>
      <sheetName val="ANEXO 7 Diferencias perm y temp"/>
      <sheetName val="Anexo 8 Cuentas por cobrar"/>
      <sheetName val="Anexo 9 Activos Intangibles"/>
      <sheetName val="Anexo 10 Pasivo"/>
    </sheetNames>
    <sheetDataSet>
      <sheetData sheetId="0">
        <row r="3">
          <cell r="AQ3" t="str">
            <v>Reglones formulario Renta 110</v>
          </cell>
        </row>
        <row r="4">
          <cell r="AQ4" t="str">
            <v>30-Total costos y gastos de nómina</v>
          </cell>
        </row>
        <row r="5">
          <cell r="AQ5" t="str">
            <v>31-Aportes al sistema de seguridad social</v>
          </cell>
        </row>
        <row r="6">
          <cell r="AQ6" t="str">
            <v>32-Aportes al SENA, ICBF, cajas de compensación</v>
          </cell>
        </row>
        <row r="7">
          <cell r="AQ7" t="str">
            <v>33-Efectivo, bancos, otras inversiones</v>
          </cell>
        </row>
        <row r="8">
          <cell r="AQ8" t="str">
            <v>34-Acciones y aportes (Sociedades anónimas, limitadas y asimiladas)</v>
          </cell>
        </row>
        <row r="9">
          <cell r="AQ9" t="str">
            <v>35-Cuentas por cobrar</v>
          </cell>
        </row>
        <row r="10">
          <cell r="AQ10" t="str">
            <v>36-Inventarios</v>
          </cell>
        </row>
        <row r="11">
          <cell r="AQ11" t="str">
            <v>37-Activos fijos</v>
          </cell>
        </row>
        <row r="12">
          <cell r="AQ12" t="str">
            <v>38-Otros activos</v>
          </cell>
        </row>
        <row r="13">
          <cell r="AQ13" t="str">
            <v>39-Total patrimonio bruto. (Sume 33 a 38)</v>
          </cell>
        </row>
        <row r="14">
          <cell r="AQ14" t="str">
            <v>40-Pasivos</v>
          </cell>
        </row>
        <row r="15">
          <cell r="AQ15" t="str">
            <v>41-Total patrimonio líquido (39-40, si el resultado es negativo escriba 0)</v>
          </cell>
        </row>
        <row r="16">
          <cell r="AQ16" t="str">
            <v>42-Ingresos brutos operacionales</v>
          </cell>
        </row>
        <row r="17">
          <cell r="AQ17" t="str">
            <v>43-Ingresos brutos no operacionales</v>
          </cell>
        </row>
        <row r="18">
          <cell r="AQ18" t="str">
            <v>44-Intereses y rendimientos financieros</v>
          </cell>
        </row>
        <row r="19">
          <cell r="AQ19" t="str">
            <v>45-Total ingresos brutos (Sume 42 a 44)</v>
          </cell>
        </row>
        <row r="20">
          <cell r="AQ20" t="str">
            <v>46-Devoluciones, rebajas y descuentos en ventas</v>
          </cell>
        </row>
        <row r="21">
          <cell r="AQ21" t="str">
            <v>47-Ingresos no constitutivos de renta ni ganancia 
ocasional</v>
          </cell>
        </row>
        <row r="22">
          <cell r="AQ22" t="str">
            <v>48-Total ingresos netos (45 - 46 - 47)</v>
          </cell>
        </row>
        <row r="23">
          <cell r="AQ23" t="str">
            <v>49-Costo de ventas y de prestación de servicios</v>
          </cell>
        </row>
        <row r="24">
          <cell r="AQ24" t="str">
            <v>50-Otros costos</v>
          </cell>
        </row>
        <row r="25">
          <cell r="AQ25" t="str">
            <v>51-Total costos (49 + 50)</v>
          </cell>
        </row>
        <row r="26">
          <cell r="AQ26" t="str">
            <v>52-Gastos operacionales de administración</v>
          </cell>
        </row>
        <row r="27">
          <cell r="AQ27" t="str">
            <v>53-Gastos operacionales de ventas</v>
          </cell>
        </row>
        <row r="28">
          <cell r="AQ28" t="str">
            <v>54-Deducción inversiones en activos fijos</v>
          </cell>
        </row>
        <row r="29">
          <cell r="AQ29" t="str">
            <v>55-Otras deducciones</v>
          </cell>
        </row>
        <row r="30">
          <cell r="AQ30" t="str">
            <v>56-Total deducciones (Sume 52 a 55)</v>
          </cell>
        </row>
        <row r="31">
          <cell r="AQ31" t="str">
            <v>57-Renta líquida ordinaria del ejercicio (48 - 51 - 56, si el resultado es negativo escriba 0)</v>
          </cell>
        </row>
        <row r="32">
          <cell r="AQ32" t="str">
            <v>58-o Pérdida líquida del ejercicio (51 + 56 - 48, si el resultado es negativo escriba 0)</v>
          </cell>
        </row>
        <row r="33">
          <cell r="AQ33" t="str">
            <v>59-Compensaciones</v>
          </cell>
        </row>
        <row r="34">
          <cell r="AQ34" t="str">
            <v>60-Renta líquida (57 - 59)</v>
          </cell>
        </row>
        <row r="35">
          <cell r="AQ35" t="str">
            <v>61-Renta presuntiva</v>
          </cell>
        </row>
        <row r="36">
          <cell r="AQ36" t="str">
            <v>62-Renta exenta</v>
          </cell>
        </row>
        <row r="37">
          <cell r="AQ37" t="str">
            <v>63-Rentas gravables</v>
          </cell>
        </row>
        <row r="38">
          <cell r="AQ38" t="str">
            <v>64-Renta líquida gravable (Al mayor valor entre 60 y 61, reste 62 y sume 63)</v>
          </cell>
        </row>
        <row r="39">
          <cell r="AQ39" t="str">
            <v>65-Ingresos por ganancias ocasionales</v>
          </cell>
        </row>
        <row r="40">
          <cell r="AQ40" t="str">
            <v>66-Costos por ganancias ocasionales</v>
          </cell>
        </row>
        <row r="41">
          <cell r="AQ41" t="str">
            <v>67-Ganancias ocasionales no gravadas y exentas</v>
          </cell>
        </row>
        <row r="42">
          <cell r="AQ42" t="str">
            <v>68-Ganancias ocasionales gravables (65 - 66 - 67)</v>
          </cell>
        </row>
        <row r="43">
          <cell r="AQ43" t="str">
            <v>69-Impuesto sobre la renta líquida gravable</v>
          </cell>
        </row>
        <row r="44">
          <cell r="AQ44" t="str">
            <v>70-Descuentos tributarios</v>
          </cell>
        </row>
        <row r="45">
          <cell r="AQ45" t="str">
            <v>71-Impuesto neto de renta (69 - 70)</v>
          </cell>
        </row>
        <row r="46">
          <cell r="AQ46" t="str">
            <v>72-Impuesto de ganancias ocasionales</v>
          </cell>
        </row>
        <row r="47">
          <cell r="AQ47" t="str">
            <v>73-Descuentos por impuestos pagados en el exterior por ganancias ocasionales</v>
          </cell>
        </row>
        <row r="48">
          <cell r="AQ48" t="str">
            <v>74-Total impuesto a cargo (71 + 72 - 73)</v>
          </cell>
        </row>
        <row r="49">
          <cell r="AQ49" t="str">
            <v>75-Anticipo renta por el año gravable 2015 (Casilla 80 declaración 2014)</v>
          </cell>
        </row>
        <row r="50">
          <cell r="AQ50" t="str">
            <v>76-Saldo a favor año 2014 sin solicitud de devolución o
compensación (Casilla 84 declaración 2014)</v>
          </cell>
        </row>
        <row r="51">
          <cell r="AQ51" t="str">
            <v>77-Autorretenciones</v>
          </cell>
        </row>
        <row r="52">
          <cell r="AQ52" t="str">
            <v>78-Otras retenciones</v>
          </cell>
        </row>
        <row r="53">
          <cell r="AQ53" t="str">
            <v>79-Total retenciones año gravable 2015 (77 + 78)</v>
          </cell>
        </row>
        <row r="54">
          <cell r="AQ54" t="str">
            <v>80-Anticipo renta por el año gravable 2016</v>
          </cell>
        </row>
        <row r="55">
          <cell r="AQ55" t="str">
            <v>81-Saldo a pagar por impuesto (74 + 80 - 75 - 76 - 79, si el resultado es negativo escriba 0)</v>
          </cell>
        </row>
        <row r="56">
          <cell r="AQ56" t="str">
            <v>82-Sanciones</v>
          </cell>
        </row>
        <row r="57">
          <cell r="AQ57" t="str">
            <v>83-Total saldo a pagar (74 + 80 + 82 - 75 -76 - 79 si el resultado es negativo escriba 0)</v>
          </cell>
        </row>
        <row r="58">
          <cell r="AQ58" t="str">
            <v>84-o Total saldo a favor (75 + 76 + 79 - 74 - 80 - 82 si el resultado es negativo escriba 0)</v>
          </cell>
        </row>
      </sheetData>
      <sheetData sheetId="1">
        <row r="6">
          <cell r="E6">
            <v>860005224</v>
          </cell>
        </row>
      </sheetData>
      <sheetData sheetId="2">
        <row r="460">
          <cell r="C460">
            <v>2564654443930</v>
          </cell>
        </row>
      </sheetData>
      <sheetData sheetId="3">
        <row r="34">
          <cell r="C34">
            <v>-0.4814453125</v>
          </cell>
        </row>
      </sheetData>
      <sheetData sheetId="4">
        <row r="22">
          <cell r="C22">
            <v>1983503750948</v>
          </cell>
        </row>
      </sheetData>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R.trabajo"/>
    </sheetNames>
    <sheetDataSet>
      <sheetData sheetId="0" refreshError="1"/>
      <sheetData sheetId="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7"/>
  <sheetViews>
    <sheetView workbookViewId="0">
      <selection activeCell="G33" sqref="G33"/>
    </sheetView>
  </sheetViews>
  <sheetFormatPr baseColWidth="10" defaultRowHeight="14.4"/>
  <sheetData>
    <row r="1" spans="1:6">
      <c r="A1">
        <v>1</v>
      </c>
      <c r="B1" t="s">
        <v>922</v>
      </c>
      <c r="C1">
        <v>8151909300.3400002</v>
      </c>
      <c r="D1">
        <v>5820781211.3800001</v>
      </c>
      <c r="E1">
        <v>5881238024.5100002</v>
      </c>
      <c r="F1">
        <v>8091452487.21</v>
      </c>
    </row>
    <row r="2" spans="1:6">
      <c r="A2">
        <v>11</v>
      </c>
      <c r="B2" t="s">
        <v>923</v>
      </c>
      <c r="C2">
        <v>261599303</v>
      </c>
      <c r="D2">
        <v>986704338.00999999</v>
      </c>
      <c r="E2">
        <v>818680393.50999999</v>
      </c>
      <c r="F2">
        <v>429623247.5</v>
      </c>
    </row>
    <row r="3" spans="1:6">
      <c r="A3">
        <v>1105</v>
      </c>
      <c r="B3" t="s">
        <v>924</v>
      </c>
      <c r="C3">
        <v>942660</v>
      </c>
      <c r="D3">
        <v>0</v>
      </c>
      <c r="E3">
        <v>0</v>
      </c>
      <c r="F3">
        <v>942660</v>
      </c>
    </row>
    <row r="4" spans="1:6">
      <c r="A4">
        <v>110505</v>
      </c>
      <c r="B4" t="s">
        <v>925</v>
      </c>
      <c r="C4">
        <v>70200</v>
      </c>
      <c r="D4">
        <v>0</v>
      </c>
      <c r="E4">
        <v>0</v>
      </c>
      <c r="F4">
        <v>70200</v>
      </c>
    </row>
    <row r="5" spans="1:6">
      <c r="A5">
        <v>110510</v>
      </c>
      <c r="B5" t="s">
        <v>926</v>
      </c>
      <c r="C5">
        <v>872460</v>
      </c>
      <c r="D5">
        <v>0</v>
      </c>
      <c r="E5">
        <v>0</v>
      </c>
      <c r="F5">
        <v>872460</v>
      </c>
    </row>
    <row r="6" spans="1:6">
      <c r="A6">
        <v>1110</v>
      </c>
      <c r="B6" t="s">
        <v>927</v>
      </c>
      <c r="C6">
        <v>250458650</v>
      </c>
      <c r="D6">
        <v>983415000</v>
      </c>
      <c r="E6">
        <v>815878514.64999998</v>
      </c>
      <c r="F6">
        <v>417995135.35000002</v>
      </c>
    </row>
    <row r="7" spans="1:6">
      <c r="A7">
        <v>111005</v>
      </c>
      <c r="B7" t="s">
        <v>928</v>
      </c>
      <c r="C7">
        <v>250458650</v>
      </c>
      <c r="D7">
        <v>983415000</v>
      </c>
      <c r="E7">
        <v>815878514.64999998</v>
      </c>
      <c r="F7">
        <v>417995135.35000002</v>
      </c>
    </row>
    <row r="8" spans="1:6">
      <c r="A8">
        <v>1120</v>
      </c>
      <c r="B8" t="s">
        <v>929</v>
      </c>
      <c r="C8">
        <v>10197993</v>
      </c>
      <c r="D8">
        <v>3289338.01</v>
      </c>
      <c r="E8">
        <v>2801878.86</v>
      </c>
      <c r="F8">
        <v>10685452.15</v>
      </c>
    </row>
    <row r="9" spans="1:6">
      <c r="A9">
        <v>112010</v>
      </c>
      <c r="B9" t="s">
        <v>930</v>
      </c>
      <c r="C9">
        <v>10197993</v>
      </c>
      <c r="D9">
        <v>3289338.01</v>
      </c>
      <c r="E9">
        <v>2801878.86</v>
      </c>
      <c r="F9">
        <v>10685452.15</v>
      </c>
    </row>
    <row r="10" spans="1:6">
      <c r="A10">
        <v>12</v>
      </c>
      <c r="B10" t="s">
        <v>931</v>
      </c>
      <c r="C10">
        <v>390118676</v>
      </c>
      <c r="D10">
        <v>175000000</v>
      </c>
      <c r="E10">
        <v>0</v>
      </c>
      <c r="F10">
        <v>565118676</v>
      </c>
    </row>
    <row r="11" spans="1:6">
      <c r="A11">
        <v>1205</v>
      </c>
      <c r="B11" t="s">
        <v>932</v>
      </c>
      <c r="C11">
        <v>90118676</v>
      </c>
      <c r="D11">
        <v>0</v>
      </c>
      <c r="E11">
        <v>0</v>
      </c>
      <c r="F11">
        <v>90118676</v>
      </c>
    </row>
    <row r="12" spans="1:6">
      <c r="A12">
        <v>120555</v>
      </c>
      <c r="B12" t="s">
        <v>933</v>
      </c>
      <c r="C12">
        <v>90118676</v>
      </c>
      <c r="D12">
        <v>0</v>
      </c>
      <c r="E12">
        <v>0</v>
      </c>
      <c r="F12">
        <v>90118676</v>
      </c>
    </row>
    <row r="13" spans="1:6">
      <c r="A13">
        <v>1210</v>
      </c>
      <c r="B13" t="s">
        <v>934</v>
      </c>
      <c r="C13">
        <v>300000000</v>
      </c>
      <c r="D13">
        <v>125000000</v>
      </c>
      <c r="F13">
        <v>425000000</v>
      </c>
    </row>
    <row r="14" spans="1:6">
      <c r="A14">
        <v>13</v>
      </c>
      <c r="B14" t="s">
        <v>935</v>
      </c>
      <c r="C14">
        <v>3490825644.5500002</v>
      </c>
      <c r="D14">
        <v>593526148</v>
      </c>
      <c r="E14">
        <v>507522966</v>
      </c>
      <c r="F14">
        <v>3576828826.5500002</v>
      </c>
    </row>
    <row r="15" spans="1:6">
      <c r="A15">
        <v>1305</v>
      </c>
      <c r="B15" t="s">
        <v>936</v>
      </c>
      <c r="C15">
        <v>366294152.81</v>
      </c>
      <c r="D15">
        <v>0</v>
      </c>
      <c r="E15">
        <v>72439489</v>
      </c>
      <c r="F15">
        <v>293854663.81</v>
      </c>
    </row>
    <row r="16" spans="1:6">
      <c r="A16">
        <v>130505</v>
      </c>
      <c r="B16" t="s">
        <v>937</v>
      </c>
      <c r="C16">
        <v>366294152.81</v>
      </c>
      <c r="D16">
        <v>0</v>
      </c>
      <c r="E16">
        <v>72439489</v>
      </c>
      <c r="F16">
        <v>293854663.81</v>
      </c>
    </row>
    <row r="17" spans="1:6">
      <c r="A17">
        <v>1330</v>
      </c>
      <c r="B17" t="s">
        <v>938</v>
      </c>
      <c r="C17">
        <v>817103511.71000004</v>
      </c>
      <c r="D17">
        <v>583667089</v>
      </c>
      <c r="E17">
        <v>435083477</v>
      </c>
      <c r="F17">
        <v>965687123.71000004</v>
      </c>
    </row>
    <row r="18" spans="1:6">
      <c r="A18">
        <v>133005</v>
      </c>
      <c r="B18" t="s">
        <v>939</v>
      </c>
      <c r="C18">
        <v>543774055</v>
      </c>
      <c r="D18">
        <v>475718335</v>
      </c>
      <c r="E18">
        <v>247621368</v>
      </c>
      <c r="F18">
        <v>771871022</v>
      </c>
    </row>
    <row r="19" spans="1:6">
      <c r="A19">
        <v>133010</v>
      </c>
      <c r="B19" t="s">
        <v>940</v>
      </c>
      <c r="C19">
        <v>37831198</v>
      </c>
      <c r="D19">
        <v>74448428</v>
      </c>
      <c r="E19">
        <v>78282973</v>
      </c>
      <c r="F19">
        <v>33996653</v>
      </c>
    </row>
    <row r="20" spans="1:6">
      <c r="A20">
        <v>133095</v>
      </c>
      <c r="B20" t="s">
        <v>941</v>
      </c>
      <c r="C20">
        <v>235498258.71000001</v>
      </c>
      <c r="D20">
        <v>33500326</v>
      </c>
      <c r="E20">
        <v>109179136</v>
      </c>
      <c r="F20">
        <v>159819448.71000001</v>
      </c>
    </row>
    <row r="21" spans="1:6">
      <c r="A21">
        <v>1340</v>
      </c>
      <c r="B21" t="s">
        <v>942</v>
      </c>
      <c r="C21">
        <v>330000000</v>
      </c>
      <c r="D21">
        <v>0</v>
      </c>
      <c r="E21">
        <v>0</v>
      </c>
      <c r="F21">
        <v>330000000</v>
      </c>
    </row>
    <row r="22" spans="1:6">
      <c r="A22">
        <v>1355</v>
      </c>
      <c r="B22" t="s">
        <v>943</v>
      </c>
      <c r="C22">
        <v>172029143.38999999</v>
      </c>
      <c r="D22">
        <v>3051243</v>
      </c>
      <c r="E22">
        <v>0</v>
      </c>
      <c r="F22">
        <v>175080386.39000002</v>
      </c>
    </row>
    <row r="23" spans="1:6">
      <c r="A23">
        <v>135505</v>
      </c>
      <c r="B23" t="s">
        <v>944</v>
      </c>
      <c r="C23">
        <v>36830000</v>
      </c>
      <c r="D23">
        <v>0</v>
      </c>
      <c r="E23">
        <v>0</v>
      </c>
      <c r="F23">
        <v>36830000</v>
      </c>
    </row>
    <row r="24" spans="1:6">
      <c r="A24">
        <v>135518</v>
      </c>
      <c r="B24" t="s">
        <v>945</v>
      </c>
      <c r="C24">
        <v>3960564.03</v>
      </c>
      <c r="D24">
        <v>0</v>
      </c>
      <c r="E24">
        <v>0</v>
      </c>
      <c r="F24">
        <v>3960564.03</v>
      </c>
    </row>
    <row r="25" spans="1:6">
      <c r="A25">
        <v>135535</v>
      </c>
      <c r="B25" t="s">
        <v>946</v>
      </c>
      <c r="C25">
        <v>131238579.36</v>
      </c>
      <c r="D25">
        <v>3051243</v>
      </c>
      <c r="E25">
        <v>0</v>
      </c>
      <c r="F25">
        <v>134289822.36000001</v>
      </c>
    </row>
    <row r="26" spans="1:6">
      <c r="A26">
        <v>1365</v>
      </c>
      <c r="B26" t="s">
        <v>947</v>
      </c>
      <c r="C26">
        <v>0</v>
      </c>
      <c r="D26">
        <v>0</v>
      </c>
      <c r="E26">
        <v>0</v>
      </c>
      <c r="F26">
        <v>0</v>
      </c>
    </row>
    <row r="27" spans="1:6">
      <c r="A27">
        <v>136595</v>
      </c>
      <c r="B27" t="s">
        <v>948</v>
      </c>
      <c r="C27">
        <v>0</v>
      </c>
      <c r="D27">
        <v>0</v>
      </c>
      <c r="E27">
        <v>0</v>
      </c>
      <c r="F27">
        <v>0</v>
      </c>
    </row>
    <row r="28" spans="1:6">
      <c r="A28">
        <v>1380</v>
      </c>
      <c r="B28" t="s">
        <v>949</v>
      </c>
      <c r="C28">
        <v>1852690032.6400001</v>
      </c>
      <c r="D28">
        <v>6807816</v>
      </c>
      <c r="E28">
        <v>0</v>
      </c>
      <c r="F28">
        <v>1859497848.6400001</v>
      </c>
    </row>
    <row r="29" spans="1:6">
      <c r="A29">
        <v>138025</v>
      </c>
      <c r="B29" t="s">
        <v>950</v>
      </c>
      <c r="C29">
        <v>1556338826.6400001</v>
      </c>
      <c r="D29">
        <v>6802916</v>
      </c>
      <c r="E29">
        <v>0</v>
      </c>
      <c r="F29">
        <v>1563141742.6400001</v>
      </c>
    </row>
    <row r="30" spans="1:6">
      <c r="A30">
        <v>138095</v>
      </c>
      <c r="B30" t="s">
        <v>951</v>
      </c>
      <c r="C30">
        <v>296351206</v>
      </c>
      <c r="D30">
        <v>4900</v>
      </c>
      <c r="E30">
        <v>0</v>
      </c>
      <c r="F30">
        <v>296356106</v>
      </c>
    </row>
    <row r="31" spans="1:6">
      <c r="A31">
        <v>1399</v>
      </c>
      <c r="B31" t="s">
        <v>952</v>
      </c>
      <c r="C31">
        <v>-47291196</v>
      </c>
      <c r="D31">
        <v>0</v>
      </c>
      <c r="E31">
        <v>0</v>
      </c>
      <c r="F31">
        <v>-47291196</v>
      </c>
    </row>
    <row r="32" spans="1:6">
      <c r="A32">
        <v>139905</v>
      </c>
      <c r="B32" t="s">
        <v>953</v>
      </c>
      <c r="C32">
        <v>-47291196</v>
      </c>
      <c r="D32">
        <v>0</v>
      </c>
      <c r="E32">
        <v>0</v>
      </c>
      <c r="F32">
        <v>-47291196</v>
      </c>
    </row>
    <row r="33" spans="1:6">
      <c r="A33">
        <v>14</v>
      </c>
      <c r="B33" t="s">
        <v>954</v>
      </c>
      <c r="C33">
        <v>1606607172.4000001</v>
      </c>
      <c r="D33">
        <v>1229107454.3800001</v>
      </c>
      <c r="E33">
        <v>1824000000</v>
      </c>
      <c r="F33">
        <v>1011714626.7800002</v>
      </c>
    </row>
    <row r="34" spans="1:6">
      <c r="A34">
        <v>1415</v>
      </c>
      <c r="B34" t="s">
        <v>955</v>
      </c>
      <c r="C34">
        <v>1606607172.4000001</v>
      </c>
      <c r="D34">
        <v>1229107454.3800001</v>
      </c>
      <c r="E34">
        <v>1824000000</v>
      </c>
      <c r="F34">
        <v>1011714626.7800002</v>
      </c>
    </row>
    <row r="35" spans="1:6">
      <c r="A35">
        <v>141501</v>
      </c>
      <c r="B35" t="s">
        <v>956</v>
      </c>
      <c r="C35">
        <v>0</v>
      </c>
      <c r="D35">
        <v>0</v>
      </c>
      <c r="E35">
        <v>0</v>
      </c>
      <c r="F35">
        <v>0</v>
      </c>
    </row>
    <row r="36" spans="1:6">
      <c r="A36">
        <v>141502</v>
      </c>
      <c r="B36" t="s">
        <v>957</v>
      </c>
      <c r="C36">
        <v>850000000</v>
      </c>
      <c r="D36">
        <v>650000000</v>
      </c>
      <c r="E36">
        <v>789000000</v>
      </c>
      <c r="F36">
        <v>711000000</v>
      </c>
    </row>
    <row r="37" spans="1:6">
      <c r="A37">
        <v>141585</v>
      </c>
      <c r="B37" t="s">
        <v>958</v>
      </c>
      <c r="C37">
        <v>256607124.40000001</v>
      </c>
      <c r="D37">
        <v>26000000</v>
      </c>
      <c r="E37">
        <v>35000000</v>
      </c>
      <c r="F37">
        <v>247607124.39999998</v>
      </c>
    </row>
    <row r="38" spans="1:6">
      <c r="A38">
        <v>141590</v>
      </c>
      <c r="B38" t="s">
        <v>959</v>
      </c>
      <c r="C38">
        <v>300000000</v>
      </c>
      <c r="D38">
        <v>353107454.38</v>
      </c>
      <c r="E38">
        <v>350000000</v>
      </c>
      <c r="F38">
        <v>303107454.38</v>
      </c>
    </row>
    <row r="39" spans="1:6">
      <c r="A39">
        <v>141597</v>
      </c>
      <c r="B39" t="s">
        <v>960</v>
      </c>
      <c r="C39">
        <v>56000000</v>
      </c>
      <c r="D39">
        <v>200000000</v>
      </c>
      <c r="E39">
        <v>650000000</v>
      </c>
      <c r="F39">
        <v>-394000000</v>
      </c>
    </row>
    <row r="40" spans="1:6">
      <c r="A40">
        <v>141598</v>
      </c>
      <c r="B40" t="s">
        <v>961</v>
      </c>
      <c r="C40">
        <v>144000048</v>
      </c>
      <c r="D40">
        <v>0</v>
      </c>
      <c r="E40">
        <v>0</v>
      </c>
      <c r="F40">
        <v>144000048</v>
      </c>
    </row>
    <row r="41" spans="1:6">
      <c r="A41">
        <v>15</v>
      </c>
      <c r="B41" t="s">
        <v>962</v>
      </c>
      <c r="C41">
        <v>78889008</v>
      </c>
      <c r="D41">
        <v>0</v>
      </c>
      <c r="E41">
        <v>-1033498</v>
      </c>
      <c r="F41">
        <v>79922506</v>
      </c>
    </row>
    <row r="42" spans="1:6">
      <c r="A42">
        <v>1516</v>
      </c>
      <c r="B42" t="s">
        <v>963</v>
      </c>
      <c r="C42">
        <v>9000000</v>
      </c>
      <c r="D42">
        <v>0</v>
      </c>
      <c r="E42">
        <v>0</v>
      </c>
      <c r="F42">
        <v>9000000</v>
      </c>
    </row>
    <row r="43" spans="1:6">
      <c r="A43">
        <v>151670</v>
      </c>
      <c r="B43" t="s">
        <v>964</v>
      </c>
      <c r="C43">
        <v>9000000</v>
      </c>
      <c r="D43">
        <v>0</v>
      </c>
      <c r="E43">
        <v>0</v>
      </c>
      <c r="F43">
        <v>9000000</v>
      </c>
    </row>
    <row r="44" spans="1:6">
      <c r="A44">
        <v>1524</v>
      </c>
      <c r="B44" t="s">
        <v>965</v>
      </c>
      <c r="C44">
        <v>5663057</v>
      </c>
      <c r="D44">
        <v>0</v>
      </c>
      <c r="E44">
        <v>0</v>
      </c>
      <c r="F44">
        <v>5663057</v>
      </c>
    </row>
    <row r="45" spans="1:6">
      <c r="A45">
        <v>152405</v>
      </c>
      <c r="B45" t="s">
        <v>966</v>
      </c>
      <c r="C45">
        <v>5663057</v>
      </c>
      <c r="D45">
        <v>0</v>
      </c>
      <c r="E45">
        <v>0</v>
      </c>
      <c r="F45">
        <v>5663057</v>
      </c>
    </row>
    <row r="46" spans="1:6">
      <c r="A46">
        <v>1528</v>
      </c>
      <c r="B46" t="s">
        <v>967</v>
      </c>
      <c r="C46">
        <v>54447470</v>
      </c>
      <c r="D46">
        <v>0</v>
      </c>
      <c r="E46">
        <v>0</v>
      </c>
      <c r="F46">
        <v>54447470</v>
      </c>
    </row>
    <row r="47" spans="1:6">
      <c r="A47">
        <v>152805</v>
      </c>
      <c r="B47" t="s">
        <v>968</v>
      </c>
      <c r="C47">
        <v>54347470</v>
      </c>
      <c r="D47">
        <v>0</v>
      </c>
      <c r="E47">
        <v>0</v>
      </c>
      <c r="F47">
        <v>54347470</v>
      </c>
    </row>
    <row r="48" spans="1:6">
      <c r="A48">
        <v>152810</v>
      </c>
      <c r="B48" t="s">
        <v>969</v>
      </c>
      <c r="C48">
        <v>100000</v>
      </c>
      <c r="D48">
        <v>0</v>
      </c>
      <c r="E48">
        <v>0</v>
      </c>
      <c r="F48">
        <v>100000</v>
      </c>
    </row>
    <row r="49" spans="1:6">
      <c r="A49">
        <v>1540</v>
      </c>
      <c r="B49" t="s">
        <v>970</v>
      </c>
      <c r="C49">
        <v>56250300</v>
      </c>
      <c r="D49">
        <v>0</v>
      </c>
      <c r="E49">
        <v>0</v>
      </c>
      <c r="F49">
        <v>56250300</v>
      </c>
    </row>
    <row r="50" spans="1:6">
      <c r="A50">
        <v>154005</v>
      </c>
      <c r="B50" t="s">
        <v>971</v>
      </c>
      <c r="C50">
        <v>56250300</v>
      </c>
      <c r="D50">
        <v>0</v>
      </c>
      <c r="E50">
        <v>0</v>
      </c>
      <c r="F50">
        <v>56250300</v>
      </c>
    </row>
    <row r="51" spans="1:6">
      <c r="A51">
        <v>1592</v>
      </c>
      <c r="B51" t="s">
        <v>972</v>
      </c>
      <c r="C51">
        <v>-46471819</v>
      </c>
      <c r="D51">
        <v>0</v>
      </c>
      <c r="E51">
        <v>-1033498</v>
      </c>
      <c r="F51">
        <v>-45438321</v>
      </c>
    </row>
    <row r="52" spans="1:6">
      <c r="A52">
        <v>159215</v>
      </c>
      <c r="B52" t="s">
        <v>973</v>
      </c>
      <c r="C52">
        <v>-4643086</v>
      </c>
      <c r="D52">
        <v>0</v>
      </c>
      <c r="E52">
        <v>-24908</v>
      </c>
      <c r="F52">
        <v>-4618178</v>
      </c>
    </row>
    <row r="53" spans="1:6">
      <c r="A53">
        <v>159220</v>
      </c>
      <c r="B53" t="s">
        <v>974</v>
      </c>
      <c r="C53">
        <v>-37291218</v>
      </c>
      <c r="D53">
        <v>0</v>
      </c>
      <c r="E53">
        <v>-33585</v>
      </c>
      <c r="F53">
        <v>-37257633</v>
      </c>
    </row>
    <row r="54" spans="1:6">
      <c r="A54">
        <v>159230</v>
      </c>
      <c r="B54" t="s">
        <v>975</v>
      </c>
      <c r="C54">
        <v>-1725000</v>
      </c>
      <c r="D54">
        <v>0</v>
      </c>
      <c r="E54">
        <v>-37500</v>
      </c>
      <c r="F54">
        <v>-1687500</v>
      </c>
    </row>
    <row r="55" spans="1:6">
      <c r="A55">
        <v>159245</v>
      </c>
      <c r="B55" t="s">
        <v>976</v>
      </c>
      <c r="C55">
        <v>-2812515</v>
      </c>
      <c r="D55">
        <v>0</v>
      </c>
      <c r="E55">
        <v>-937505</v>
      </c>
      <c r="F55">
        <v>-1875010</v>
      </c>
    </row>
    <row r="56" spans="1:6">
      <c r="A56">
        <v>16</v>
      </c>
      <c r="B56" t="s">
        <v>977</v>
      </c>
      <c r="C56">
        <v>2319574862.3899999</v>
      </c>
      <c r="D56">
        <v>2836443270.9899998</v>
      </c>
      <c r="E56">
        <v>2731882222</v>
      </c>
      <c r="F56">
        <v>2424135911.3800001</v>
      </c>
    </row>
    <row r="57" spans="1:6">
      <c r="A57">
        <v>1625</v>
      </c>
      <c r="B57" t="s">
        <v>978</v>
      </c>
      <c r="C57">
        <v>2319574862.3899999</v>
      </c>
      <c r="D57">
        <v>2836443270.9899998</v>
      </c>
      <c r="E57">
        <v>2731882222</v>
      </c>
      <c r="F57">
        <v>2424135911.3800001</v>
      </c>
    </row>
    <row r="58" spans="1:6">
      <c r="A58">
        <v>162525</v>
      </c>
      <c r="B58" t="s">
        <v>979</v>
      </c>
      <c r="C58">
        <v>2319574862.3899999</v>
      </c>
      <c r="D58">
        <v>2836443270.9899998</v>
      </c>
      <c r="E58">
        <v>2731882222</v>
      </c>
      <c r="F58">
        <v>2424135911.3800001</v>
      </c>
    </row>
    <row r="59" spans="1:6">
      <c r="A59">
        <v>17</v>
      </c>
      <c r="B59" t="s">
        <v>980</v>
      </c>
      <c r="C59">
        <v>4294634</v>
      </c>
      <c r="D59">
        <v>0</v>
      </c>
      <c r="E59">
        <v>185941</v>
      </c>
      <c r="F59">
        <v>4108693</v>
      </c>
    </row>
    <row r="60" spans="1:6">
      <c r="A60">
        <v>1710</v>
      </c>
      <c r="B60" t="s">
        <v>981</v>
      </c>
      <c r="C60">
        <v>4294634</v>
      </c>
      <c r="D60">
        <v>0</v>
      </c>
      <c r="E60">
        <v>185941</v>
      </c>
      <c r="F60">
        <v>4108693</v>
      </c>
    </row>
    <row r="61" spans="1:6">
      <c r="A61">
        <v>171040</v>
      </c>
      <c r="B61" t="s">
        <v>982</v>
      </c>
      <c r="C61">
        <v>265634</v>
      </c>
      <c r="D61">
        <v>0</v>
      </c>
      <c r="E61">
        <v>185941</v>
      </c>
      <c r="F61">
        <v>79693</v>
      </c>
    </row>
    <row r="62" spans="1:6">
      <c r="A62">
        <v>171095</v>
      </c>
      <c r="B62" t="s">
        <v>983</v>
      </c>
      <c r="C62">
        <v>4029000</v>
      </c>
      <c r="D62">
        <v>0</v>
      </c>
      <c r="E62">
        <v>0</v>
      </c>
      <c r="F62">
        <v>4029000</v>
      </c>
    </row>
    <row r="63" spans="1:6">
      <c r="A63">
        <v>2</v>
      </c>
      <c r="B63" t="s">
        <v>984</v>
      </c>
      <c r="C63">
        <v>5939233164.6300001</v>
      </c>
      <c r="D63">
        <v>2333209465.9000001</v>
      </c>
      <c r="E63">
        <v>1760666508.48</v>
      </c>
      <c r="F63">
        <v>5366690207.21</v>
      </c>
    </row>
    <row r="64" spans="1:6">
      <c r="A64">
        <v>21</v>
      </c>
      <c r="B64" t="s">
        <v>985</v>
      </c>
      <c r="C64">
        <v>3461957155.21</v>
      </c>
      <c r="D64">
        <v>794835778.89999998</v>
      </c>
      <c r="E64">
        <v>604381334.89999998</v>
      </c>
      <c r="F64">
        <v>3271502711.21</v>
      </c>
    </row>
    <row r="65" spans="1:6">
      <c r="A65">
        <v>2105</v>
      </c>
      <c r="B65" t="s">
        <v>986</v>
      </c>
      <c r="C65">
        <v>36883113.520000003</v>
      </c>
      <c r="D65">
        <v>7249650</v>
      </c>
      <c r="E65">
        <v>0</v>
      </c>
      <c r="F65">
        <v>29633463.52</v>
      </c>
    </row>
    <row r="66" spans="1:6">
      <c r="A66">
        <v>210510</v>
      </c>
      <c r="B66" t="s">
        <v>987</v>
      </c>
      <c r="C66">
        <v>36883113.520000003</v>
      </c>
      <c r="D66">
        <v>7249650</v>
      </c>
      <c r="E66">
        <v>0</v>
      </c>
      <c r="F66">
        <v>29633463.52</v>
      </c>
    </row>
    <row r="67" spans="1:6">
      <c r="A67">
        <v>2195</v>
      </c>
      <c r="B67" t="s">
        <v>988</v>
      </c>
      <c r="C67">
        <v>3425074041.6900001</v>
      </c>
      <c r="D67">
        <v>787586128.89999998</v>
      </c>
      <c r="E67">
        <v>604381334.89999998</v>
      </c>
      <c r="F67">
        <v>3241869247.6900001</v>
      </c>
    </row>
    <row r="68" spans="1:6">
      <c r="A68">
        <v>219595</v>
      </c>
      <c r="B68" t="s">
        <v>988</v>
      </c>
      <c r="C68">
        <v>3425074041.6900001</v>
      </c>
      <c r="D68">
        <v>787586128.89999998</v>
      </c>
      <c r="E68">
        <v>604381334.89999998</v>
      </c>
      <c r="F68">
        <v>3241869247.6900001</v>
      </c>
    </row>
    <row r="69" spans="1:6">
      <c r="A69">
        <v>22</v>
      </c>
      <c r="B69" t="s">
        <v>989</v>
      </c>
      <c r="C69">
        <v>540919117</v>
      </c>
      <c r="D69">
        <v>875734454</v>
      </c>
      <c r="E69">
        <v>882918969</v>
      </c>
      <c r="F69">
        <v>548103632</v>
      </c>
    </row>
    <row r="70" spans="1:6">
      <c r="A70">
        <v>2205</v>
      </c>
      <c r="B70" t="s">
        <v>990</v>
      </c>
      <c r="C70">
        <v>540919117</v>
      </c>
      <c r="D70">
        <v>875734454</v>
      </c>
      <c r="E70">
        <v>882918969</v>
      </c>
      <c r="F70">
        <v>548103632</v>
      </c>
    </row>
    <row r="71" spans="1:6">
      <c r="A71">
        <v>220502</v>
      </c>
      <c r="B71" t="s">
        <v>991</v>
      </c>
      <c r="C71">
        <v>540919117</v>
      </c>
      <c r="D71">
        <v>875734454</v>
      </c>
      <c r="E71">
        <v>882918969</v>
      </c>
      <c r="F71">
        <v>548103632</v>
      </c>
    </row>
    <row r="72" spans="1:6">
      <c r="A72">
        <v>23</v>
      </c>
      <c r="B72" t="s">
        <v>992</v>
      </c>
      <c r="C72">
        <v>11885360</v>
      </c>
      <c r="D72">
        <v>37140330</v>
      </c>
      <c r="E72">
        <v>42280504</v>
      </c>
      <c r="F72">
        <v>17025534</v>
      </c>
    </row>
    <row r="73" spans="1:6">
      <c r="A73">
        <v>2335</v>
      </c>
      <c r="B73" t="s">
        <v>993</v>
      </c>
      <c r="C73">
        <v>11885360</v>
      </c>
      <c r="D73">
        <v>37140330</v>
      </c>
      <c r="E73">
        <v>42280504</v>
      </c>
      <c r="F73">
        <v>17025534</v>
      </c>
    </row>
    <row r="74" spans="1:6">
      <c r="A74">
        <v>233525</v>
      </c>
      <c r="B74" t="s">
        <v>994</v>
      </c>
      <c r="C74">
        <v>994921</v>
      </c>
      <c r="D74">
        <v>16787385</v>
      </c>
      <c r="E74">
        <v>16071263</v>
      </c>
      <c r="F74">
        <v>278799</v>
      </c>
    </row>
    <row r="75" spans="1:6">
      <c r="A75">
        <v>233540</v>
      </c>
      <c r="B75" t="s">
        <v>995</v>
      </c>
      <c r="C75">
        <v>0</v>
      </c>
      <c r="D75">
        <v>1922796</v>
      </c>
      <c r="E75">
        <v>1922796</v>
      </c>
      <c r="F75">
        <v>0</v>
      </c>
    </row>
    <row r="76" spans="1:6">
      <c r="A76">
        <v>233595</v>
      </c>
      <c r="B76" t="s">
        <v>996</v>
      </c>
      <c r="C76">
        <v>10890439</v>
      </c>
      <c r="D76">
        <v>18430149</v>
      </c>
      <c r="E76">
        <v>24286445</v>
      </c>
      <c r="F76">
        <v>16746735</v>
      </c>
    </row>
    <row r="77" spans="1:6">
      <c r="A77">
        <v>2365</v>
      </c>
      <c r="B77" t="s">
        <v>997</v>
      </c>
      <c r="C77">
        <v>34733883</v>
      </c>
      <c r="D77">
        <v>34888486</v>
      </c>
      <c r="E77">
        <v>25061911</v>
      </c>
      <c r="F77">
        <v>24907308</v>
      </c>
    </row>
    <row r="78" spans="1:6">
      <c r="A78">
        <v>2367</v>
      </c>
      <c r="B78" t="s">
        <v>998</v>
      </c>
      <c r="C78">
        <v>542847</v>
      </c>
      <c r="D78">
        <v>542847</v>
      </c>
      <c r="E78">
        <v>255277</v>
      </c>
      <c r="F78">
        <v>255277</v>
      </c>
    </row>
    <row r="79" spans="1:6">
      <c r="A79">
        <v>2368</v>
      </c>
      <c r="B79" t="s">
        <v>999</v>
      </c>
      <c r="C79">
        <v>479786</v>
      </c>
      <c r="D79">
        <v>479786</v>
      </c>
      <c r="E79">
        <v>288320</v>
      </c>
      <c r="F79">
        <v>288320</v>
      </c>
    </row>
    <row r="80" spans="1:6">
      <c r="A80">
        <v>2369</v>
      </c>
      <c r="B80" t="s">
        <v>1000</v>
      </c>
      <c r="C80">
        <v>667864</v>
      </c>
      <c r="D80">
        <v>0</v>
      </c>
      <c r="E80">
        <v>0</v>
      </c>
      <c r="F80">
        <v>667864</v>
      </c>
    </row>
    <row r="81" spans="1:6">
      <c r="A81">
        <v>2370</v>
      </c>
      <c r="B81" t="s">
        <v>1001</v>
      </c>
      <c r="C81">
        <v>11150044</v>
      </c>
      <c r="D81">
        <v>11130273</v>
      </c>
      <c r="E81">
        <v>12367219</v>
      </c>
      <c r="F81">
        <v>12386990</v>
      </c>
    </row>
    <row r="82" spans="1:6">
      <c r="A82">
        <v>2380</v>
      </c>
      <c r="B82" t="s">
        <v>1002</v>
      </c>
      <c r="C82">
        <v>911744992</v>
      </c>
      <c r="D82">
        <v>200000000</v>
      </c>
      <c r="E82">
        <v>4800000</v>
      </c>
      <c r="F82">
        <v>716544992</v>
      </c>
    </row>
    <row r="83" spans="1:6">
      <c r="A83">
        <v>24</v>
      </c>
      <c r="B83" t="s">
        <v>1003</v>
      </c>
      <c r="C83">
        <v>13652000</v>
      </c>
      <c r="D83">
        <v>0</v>
      </c>
      <c r="E83">
        <v>0</v>
      </c>
      <c r="F83">
        <v>13652000</v>
      </c>
    </row>
    <row r="84" spans="1:6">
      <c r="A84">
        <v>2495</v>
      </c>
      <c r="B84" t="s">
        <v>983</v>
      </c>
      <c r="C84">
        <v>13652000</v>
      </c>
      <c r="D84">
        <v>0</v>
      </c>
      <c r="E84">
        <v>0</v>
      </c>
      <c r="F84">
        <v>13652000</v>
      </c>
    </row>
    <row r="85" spans="1:6">
      <c r="A85">
        <v>249501</v>
      </c>
      <c r="B85" t="s">
        <v>1004</v>
      </c>
      <c r="C85">
        <v>4029000</v>
      </c>
      <c r="D85">
        <v>0</v>
      </c>
      <c r="E85">
        <v>0</v>
      </c>
      <c r="F85">
        <v>4029000</v>
      </c>
    </row>
    <row r="86" spans="1:6">
      <c r="A86">
        <v>249502</v>
      </c>
      <c r="B86" t="s">
        <v>1005</v>
      </c>
      <c r="C86">
        <v>9623000</v>
      </c>
      <c r="D86">
        <v>0</v>
      </c>
      <c r="E86">
        <v>0</v>
      </c>
      <c r="F86">
        <v>9623000</v>
      </c>
    </row>
    <row r="87" spans="1:6">
      <c r="A87">
        <v>25</v>
      </c>
      <c r="B87" t="s">
        <v>1006</v>
      </c>
      <c r="C87">
        <v>15450738</v>
      </c>
      <c r="D87">
        <v>123732683</v>
      </c>
      <c r="E87">
        <v>123669350</v>
      </c>
      <c r="F87">
        <v>15387405</v>
      </c>
    </row>
    <row r="88" spans="1:6">
      <c r="A88">
        <v>2505</v>
      </c>
      <c r="B88" t="s">
        <v>1007</v>
      </c>
      <c r="C88">
        <v>9000</v>
      </c>
      <c r="D88">
        <v>61834675</v>
      </c>
      <c r="E88">
        <v>61834675</v>
      </c>
      <c r="F88">
        <v>9000</v>
      </c>
    </row>
    <row r="89" spans="1:6">
      <c r="A89">
        <v>250501</v>
      </c>
      <c r="B89" t="s">
        <v>1008</v>
      </c>
      <c r="C89">
        <v>9000</v>
      </c>
      <c r="D89">
        <v>61834675</v>
      </c>
      <c r="E89">
        <v>61834675</v>
      </c>
      <c r="F89">
        <v>9000</v>
      </c>
    </row>
    <row r="90" spans="1:6">
      <c r="A90">
        <v>2525</v>
      </c>
      <c r="B90" t="s">
        <v>1009</v>
      </c>
      <c r="C90">
        <v>15441738</v>
      </c>
      <c r="D90">
        <v>61898008</v>
      </c>
      <c r="E90">
        <v>61834675</v>
      </c>
      <c r="F90">
        <v>15378405</v>
      </c>
    </row>
    <row r="91" spans="1:6">
      <c r="A91">
        <v>252501</v>
      </c>
      <c r="B91" t="s">
        <v>1009</v>
      </c>
      <c r="C91">
        <v>15441738</v>
      </c>
      <c r="D91">
        <v>61898008</v>
      </c>
      <c r="E91">
        <v>61834675</v>
      </c>
      <c r="F91">
        <v>15378405</v>
      </c>
    </row>
    <row r="92" spans="1:6">
      <c r="A92">
        <v>26</v>
      </c>
      <c r="B92" t="s">
        <v>1010</v>
      </c>
      <c r="C92">
        <v>34470116.420000002</v>
      </c>
      <c r="D92">
        <v>0</v>
      </c>
      <c r="E92">
        <v>19699255.580000002</v>
      </c>
      <c r="F92">
        <v>54169371.999999993</v>
      </c>
    </row>
    <row r="93" spans="1:6">
      <c r="A93">
        <v>2610</v>
      </c>
      <c r="B93" t="s">
        <v>1011</v>
      </c>
      <c r="C93">
        <v>34470116.420000002</v>
      </c>
      <c r="D93">
        <v>0</v>
      </c>
      <c r="E93">
        <v>19699255.580000002</v>
      </c>
      <c r="F93">
        <v>54169371.999999993</v>
      </c>
    </row>
    <row r="94" spans="1:6">
      <c r="A94">
        <v>261005</v>
      </c>
      <c r="B94" t="s">
        <v>1012</v>
      </c>
      <c r="C94">
        <v>12480966.699999999</v>
      </c>
      <c r="D94">
        <v>0</v>
      </c>
      <c r="E94">
        <v>7163365.7000000002</v>
      </c>
      <c r="F94">
        <v>19644332.399999999</v>
      </c>
    </row>
    <row r="95" spans="1:6">
      <c r="A95">
        <v>261010</v>
      </c>
      <c r="B95" t="s">
        <v>1013</v>
      </c>
      <c r="C95">
        <v>1280057.77</v>
      </c>
      <c r="D95">
        <v>0</v>
      </c>
      <c r="E95">
        <v>716336.57</v>
      </c>
      <c r="F95">
        <v>1996394.34</v>
      </c>
    </row>
    <row r="96" spans="1:6">
      <c r="A96">
        <v>261015</v>
      </c>
      <c r="B96" t="s">
        <v>1014</v>
      </c>
      <c r="C96">
        <v>8180632.25</v>
      </c>
      <c r="D96">
        <v>0</v>
      </c>
      <c r="E96">
        <v>4656187.6100000003</v>
      </c>
      <c r="F96">
        <v>12836819.859999999</v>
      </c>
    </row>
    <row r="97" spans="1:6">
      <c r="A97">
        <v>261020</v>
      </c>
      <c r="B97" t="s">
        <v>1015</v>
      </c>
      <c r="C97">
        <v>12528459.699999999</v>
      </c>
      <c r="D97">
        <v>0</v>
      </c>
      <c r="E97">
        <v>7163365.7000000002</v>
      </c>
      <c r="F97">
        <v>19691825.399999999</v>
      </c>
    </row>
    <row r="98" spans="1:6">
      <c r="A98">
        <v>28</v>
      </c>
      <c r="B98" t="s">
        <v>1016</v>
      </c>
      <c r="C98">
        <v>1860898678</v>
      </c>
      <c r="D98">
        <v>501766220</v>
      </c>
      <c r="E98">
        <v>87717095</v>
      </c>
      <c r="F98">
        <v>1446849553</v>
      </c>
    </row>
    <row r="99" spans="1:6">
      <c r="A99">
        <v>2805</v>
      </c>
      <c r="B99" t="s">
        <v>1017</v>
      </c>
      <c r="C99">
        <v>1588173317</v>
      </c>
      <c r="D99">
        <v>500000000</v>
      </c>
      <c r="E99">
        <v>12391779</v>
      </c>
      <c r="F99">
        <v>1100565096</v>
      </c>
    </row>
    <row r="100" spans="1:6">
      <c r="A100">
        <v>280515</v>
      </c>
      <c r="B100" t="s">
        <v>1018</v>
      </c>
      <c r="C100">
        <v>1475456654</v>
      </c>
      <c r="D100">
        <v>387283337</v>
      </c>
      <c r="E100">
        <v>12391779</v>
      </c>
      <c r="F100">
        <v>1100565096</v>
      </c>
    </row>
    <row r="101" spans="1:6">
      <c r="A101">
        <v>280595</v>
      </c>
      <c r="B101" t="s">
        <v>983</v>
      </c>
      <c r="C101">
        <v>112716663</v>
      </c>
      <c r="D101">
        <v>112716663</v>
      </c>
      <c r="E101">
        <v>0</v>
      </c>
      <c r="F101">
        <v>0</v>
      </c>
    </row>
    <row r="102" spans="1:6">
      <c r="A102">
        <v>2815</v>
      </c>
      <c r="B102" t="s">
        <v>1019</v>
      </c>
      <c r="C102">
        <v>170603015</v>
      </c>
      <c r="D102">
        <v>1766220</v>
      </c>
      <c r="E102">
        <v>38770500</v>
      </c>
      <c r="F102">
        <v>207607295</v>
      </c>
    </row>
    <row r="103" spans="1:6">
      <c r="A103">
        <v>281505</v>
      </c>
      <c r="B103" t="s">
        <v>1020</v>
      </c>
      <c r="C103">
        <v>170603015</v>
      </c>
      <c r="D103">
        <v>1766220</v>
      </c>
      <c r="E103">
        <v>38770500</v>
      </c>
      <c r="F103">
        <v>207607295</v>
      </c>
    </row>
    <row r="104" spans="1:6">
      <c r="A104">
        <v>2825</v>
      </c>
      <c r="B104" t="s">
        <v>1021</v>
      </c>
      <c r="C104">
        <v>102122346</v>
      </c>
      <c r="D104">
        <v>0</v>
      </c>
      <c r="E104">
        <v>36554816</v>
      </c>
      <c r="F104">
        <v>138677162</v>
      </c>
    </row>
    <row r="105" spans="1:6">
      <c r="A105">
        <v>282515</v>
      </c>
      <c r="B105" t="s">
        <v>1022</v>
      </c>
      <c r="C105">
        <v>102122346</v>
      </c>
      <c r="D105">
        <v>0</v>
      </c>
      <c r="E105">
        <v>36554816</v>
      </c>
      <c r="F105">
        <v>138677162</v>
      </c>
    </row>
    <row r="106" spans="1:6">
      <c r="A106">
        <v>3</v>
      </c>
      <c r="B106" t="s">
        <v>1023</v>
      </c>
      <c r="C106">
        <v>2865861002.8699999</v>
      </c>
      <c r="D106">
        <v>1154982950.4900007</v>
      </c>
      <c r="E106">
        <v>1013884227.6200008</v>
      </c>
      <c r="F106">
        <v>2724762280</v>
      </c>
    </row>
    <row r="107" spans="1:6">
      <c r="A107">
        <v>31</v>
      </c>
      <c r="B107" t="s">
        <v>1024</v>
      </c>
      <c r="C107">
        <v>1500000000</v>
      </c>
      <c r="D107">
        <v>0</v>
      </c>
      <c r="E107">
        <v>0</v>
      </c>
      <c r="F107">
        <v>1500000000</v>
      </c>
    </row>
    <row r="108" spans="1:6">
      <c r="A108">
        <v>3105</v>
      </c>
      <c r="B108" t="s">
        <v>1025</v>
      </c>
      <c r="C108">
        <v>1500000000</v>
      </c>
      <c r="D108">
        <v>0</v>
      </c>
      <c r="E108">
        <v>0</v>
      </c>
      <c r="F108">
        <v>1500000000</v>
      </c>
    </row>
    <row r="109" spans="1:6">
      <c r="A109">
        <v>310505</v>
      </c>
      <c r="B109" t="s">
        <v>1026</v>
      </c>
      <c r="C109">
        <v>3000000000</v>
      </c>
      <c r="D109">
        <v>0</v>
      </c>
      <c r="E109">
        <v>0</v>
      </c>
      <c r="F109">
        <v>3000000000</v>
      </c>
    </row>
    <row r="110" spans="1:6">
      <c r="A110">
        <v>310510</v>
      </c>
      <c r="B110" t="s">
        <v>1027</v>
      </c>
      <c r="C110">
        <v>1500000000</v>
      </c>
      <c r="D110">
        <v>0</v>
      </c>
      <c r="E110">
        <v>0</v>
      </c>
      <c r="F110">
        <v>1500000000</v>
      </c>
    </row>
    <row r="111" spans="1:6">
      <c r="A111">
        <v>33</v>
      </c>
      <c r="B111" t="s">
        <v>1028</v>
      </c>
      <c r="C111">
        <v>650450365</v>
      </c>
      <c r="D111">
        <v>953762147.62000084</v>
      </c>
      <c r="E111">
        <v>973884227.62000084</v>
      </c>
      <c r="F111">
        <v>670572445</v>
      </c>
    </row>
    <row r="112" spans="1:6">
      <c r="A112">
        <v>3305</v>
      </c>
      <c r="B112" t="s">
        <v>1029</v>
      </c>
      <c r="C112">
        <v>650450365</v>
      </c>
      <c r="D112">
        <v>953762147.62000084</v>
      </c>
      <c r="E112">
        <v>973884227.62000084</v>
      </c>
      <c r="F112">
        <v>670572445</v>
      </c>
    </row>
    <row r="113" spans="1:6">
      <c r="A113">
        <v>330505</v>
      </c>
      <c r="B113" t="s">
        <v>1030</v>
      </c>
      <c r="C113">
        <v>650450365</v>
      </c>
      <c r="D113">
        <v>953762147.62000084</v>
      </c>
      <c r="E113">
        <v>973884227.62000084</v>
      </c>
      <c r="F113">
        <v>670572445</v>
      </c>
    </row>
    <row r="114" spans="1:6">
      <c r="A114">
        <v>34</v>
      </c>
      <c r="B114" t="s">
        <v>1031</v>
      </c>
      <c r="C114">
        <v>14189835</v>
      </c>
      <c r="D114">
        <v>0</v>
      </c>
      <c r="E114">
        <v>0</v>
      </c>
      <c r="F114">
        <v>14189835</v>
      </c>
    </row>
    <row r="115" spans="1:6">
      <c r="A115">
        <v>3405</v>
      </c>
      <c r="B115" t="s">
        <v>1032</v>
      </c>
      <c r="C115">
        <v>14189835</v>
      </c>
      <c r="D115">
        <v>0</v>
      </c>
      <c r="E115">
        <v>0</v>
      </c>
      <c r="F115">
        <v>14189835</v>
      </c>
    </row>
    <row r="116" spans="1:6">
      <c r="A116">
        <v>340505</v>
      </c>
      <c r="B116" t="s">
        <v>1033</v>
      </c>
      <c r="C116">
        <v>13518141</v>
      </c>
      <c r="D116">
        <v>0</v>
      </c>
      <c r="E116">
        <v>0</v>
      </c>
      <c r="F116">
        <v>13518141</v>
      </c>
    </row>
    <row r="117" spans="1:6">
      <c r="A117">
        <v>340515</v>
      </c>
      <c r="B117" t="s">
        <v>1034</v>
      </c>
      <c r="C117">
        <v>37204</v>
      </c>
      <c r="D117">
        <v>0</v>
      </c>
      <c r="E117">
        <v>0</v>
      </c>
      <c r="F117">
        <v>37204</v>
      </c>
    </row>
    <row r="118" spans="1:6">
      <c r="A118">
        <v>340520</v>
      </c>
      <c r="B118" t="s">
        <v>1035</v>
      </c>
      <c r="C118">
        <v>634490</v>
      </c>
      <c r="D118">
        <v>0</v>
      </c>
      <c r="E118">
        <v>0</v>
      </c>
      <c r="F118">
        <v>634490</v>
      </c>
    </row>
    <row r="119" spans="1:6">
      <c r="A119">
        <v>35</v>
      </c>
      <c r="B119" t="s">
        <v>1036</v>
      </c>
      <c r="C119">
        <v>500000000</v>
      </c>
      <c r="D119">
        <v>0</v>
      </c>
      <c r="E119">
        <v>40000000</v>
      </c>
      <c r="F119">
        <v>540000000</v>
      </c>
    </row>
    <row r="120" spans="1:6">
      <c r="A120">
        <v>36</v>
      </c>
      <c r="B120" t="s">
        <v>1037</v>
      </c>
      <c r="C120">
        <v>201220802.87</v>
      </c>
      <c r="D120">
        <v>201220802.87</v>
      </c>
      <c r="E120">
        <v>0</v>
      </c>
      <c r="F120">
        <v>0</v>
      </c>
    </row>
    <row r="121" spans="1:6">
      <c r="A121">
        <v>3605</v>
      </c>
      <c r="B121" t="s">
        <v>1038</v>
      </c>
      <c r="C121">
        <v>201220802.87</v>
      </c>
      <c r="D121">
        <v>201220802.87</v>
      </c>
      <c r="E121">
        <v>0</v>
      </c>
      <c r="F121">
        <v>0</v>
      </c>
    </row>
    <row r="122" spans="1:6">
      <c r="A122">
        <v>360505</v>
      </c>
      <c r="B122" t="s">
        <v>1038</v>
      </c>
      <c r="C122">
        <v>201220802.87</v>
      </c>
      <c r="D122">
        <v>201220802.87</v>
      </c>
      <c r="E122">
        <v>0</v>
      </c>
      <c r="F122">
        <v>0</v>
      </c>
    </row>
    <row r="123" spans="1:6">
      <c r="A123">
        <v>4</v>
      </c>
      <c r="B123" t="s">
        <v>23</v>
      </c>
      <c r="C123">
        <v>815.63</v>
      </c>
      <c r="D123">
        <v>0</v>
      </c>
      <c r="E123">
        <v>19638.009999999998</v>
      </c>
      <c r="F123">
        <v>20453.64</v>
      </c>
    </row>
    <row r="124" spans="1:6">
      <c r="A124">
        <v>42</v>
      </c>
      <c r="B124" t="s">
        <v>1039</v>
      </c>
      <c r="C124">
        <v>254.63</v>
      </c>
      <c r="D124">
        <v>0</v>
      </c>
      <c r="E124">
        <v>18838.009999999998</v>
      </c>
      <c r="F124">
        <v>19092.64</v>
      </c>
    </row>
    <row r="125" spans="1:6">
      <c r="A125">
        <v>4210</v>
      </c>
      <c r="B125" t="s">
        <v>1040</v>
      </c>
      <c r="C125">
        <v>254.63</v>
      </c>
      <c r="D125">
        <v>0</v>
      </c>
      <c r="E125">
        <v>18838.009999999998</v>
      </c>
      <c r="F125">
        <v>19092.64</v>
      </c>
    </row>
    <row r="126" spans="1:6">
      <c r="A126">
        <v>421005</v>
      </c>
      <c r="B126" t="s">
        <v>1041</v>
      </c>
      <c r="C126">
        <v>254.63</v>
      </c>
      <c r="D126">
        <v>0</v>
      </c>
      <c r="E126">
        <v>18838.009999999998</v>
      </c>
      <c r="F126">
        <v>19092.64</v>
      </c>
    </row>
    <row r="127" spans="1:6">
      <c r="A127">
        <v>4295</v>
      </c>
      <c r="B127" t="s">
        <v>1042</v>
      </c>
      <c r="C127">
        <v>561</v>
      </c>
      <c r="D127">
        <v>0</v>
      </c>
      <c r="E127">
        <v>800</v>
      </c>
      <c r="F127">
        <v>1361</v>
      </c>
    </row>
    <row r="128" spans="1:6">
      <c r="A128">
        <v>429581</v>
      </c>
      <c r="B128" t="s">
        <v>1043</v>
      </c>
      <c r="C128">
        <v>561</v>
      </c>
      <c r="D128">
        <v>0</v>
      </c>
      <c r="E128">
        <v>800</v>
      </c>
      <c r="F128">
        <v>1361</v>
      </c>
    </row>
    <row r="129" spans="1:6">
      <c r="A129">
        <v>5</v>
      </c>
      <c r="B129" t="s">
        <v>27</v>
      </c>
      <c r="C129">
        <v>17279073.179999996</v>
      </c>
      <c r="D129">
        <v>14930791.84</v>
      </c>
      <c r="E129">
        <v>21</v>
      </c>
      <c r="F129">
        <v>32209844.02</v>
      </c>
    </row>
    <row r="130" spans="1:6">
      <c r="A130">
        <v>51</v>
      </c>
      <c r="B130" t="s">
        <v>1044</v>
      </c>
      <c r="C130">
        <v>16912995.189999998</v>
      </c>
      <c r="D130">
        <v>14923773.07</v>
      </c>
      <c r="E130">
        <v>0</v>
      </c>
      <c r="F130">
        <v>31836768.259999998</v>
      </c>
    </row>
    <row r="131" spans="1:6">
      <c r="A131">
        <v>5105</v>
      </c>
      <c r="B131" t="s">
        <v>1045</v>
      </c>
      <c r="C131">
        <v>1179000</v>
      </c>
      <c r="D131">
        <v>116000</v>
      </c>
      <c r="E131">
        <v>0</v>
      </c>
      <c r="F131">
        <v>1295000</v>
      </c>
    </row>
    <row r="132" spans="1:6">
      <c r="A132">
        <v>510551</v>
      </c>
      <c r="B132" t="s">
        <v>1046</v>
      </c>
      <c r="C132">
        <v>1179000</v>
      </c>
      <c r="D132">
        <v>0</v>
      </c>
      <c r="E132">
        <v>0</v>
      </c>
      <c r="F132">
        <v>1179000</v>
      </c>
    </row>
    <row r="133" spans="1:6">
      <c r="A133">
        <v>510563</v>
      </c>
      <c r="B133" t="s">
        <v>1047</v>
      </c>
      <c r="C133">
        <v>0</v>
      </c>
      <c r="D133">
        <v>116000</v>
      </c>
      <c r="E133">
        <v>0</v>
      </c>
      <c r="F133">
        <v>116000</v>
      </c>
    </row>
    <row r="134" spans="1:6">
      <c r="A134">
        <v>5110</v>
      </c>
      <c r="B134" t="s">
        <v>994</v>
      </c>
      <c r="C134">
        <v>3016520</v>
      </c>
      <c r="D134">
        <v>1344336</v>
      </c>
      <c r="E134">
        <v>0</v>
      </c>
      <c r="F134">
        <v>4360856</v>
      </c>
    </row>
    <row r="135" spans="1:6">
      <c r="A135">
        <v>511010</v>
      </c>
      <c r="B135" t="s">
        <v>1048</v>
      </c>
      <c r="C135">
        <v>2200000</v>
      </c>
      <c r="D135">
        <v>1100000</v>
      </c>
      <c r="E135">
        <v>0</v>
      </c>
      <c r="F135">
        <v>3300000</v>
      </c>
    </row>
    <row r="136" spans="1:6">
      <c r="A136">
        <v>511025</v>
      </c>
      <c r="B136" t="s">
        <v>1049</v>
      </c>
      <c r="C136">
        <v>816520</v>
      </c>
      <c r="D136">
        <v>199336</v>
      </c>
      <c r="E136">
        <v>0</v>
      </c>
      <c r="F136">
        <v>1015856</v>
      </c>
    </row>
    <row r="137" spans="1:6">
      <c r="A137">
        <v>511095</v>
      </c>
      <c r="B137" t="s">
        <v>1050</v>
      </c>
      <c r="C137">
        <v>0</v>
      </c>
      <c r="D137">
        <v>45000</v>
      </c>
      <c r="E137">
        <v>0</v>
      </c>
      <c r="F137">
        <v>45000</v>
      </c>
    </row>
    <row r="138" spans="1:6">
      <c r="A138">
        <v>5115</v>
      </c>
      <c r="B138" t="s">
        <v>1051</v>
      </c>
      <c r="C138">
        <v>1237606.19</v>
      </c>
      <c r="D138">
        <v>2010845.07</v>
      </c>
      <c r="E138">
        <v>0</v>
      </c>
      <c r="F138">
        <v>3248451.26</v>
      </c>
    </row>
    <row r="139" spans="1:6">
      <c r="A139">
        <v>511515</v>
      </c>
      <c r="B139" t="s">
        <v>1052</v>
      </c>
      <c r="C139">
        <v>0</v>
      </c>
      <c r="D139">
        <v>19000</v>
      </c>
      <c r="E139">
        <v>0</v>
      </c>
      <c r="F139">
        <v>19000</v>
      </c>
    </row>
    <row r="140" spans="1:6">
      <c r="A140">
        <v>511540</v>
      </c>
      <c r="B140" t="s">
        <v>1053</v>
      </c>
      <c r="C140">
        <v>0</v>
      </c>
      <c r="D140">
        <v>1062000</v>
      </c>
      <c r="E140">
        <v>0</v>
      </c>
      <c r="F140">
        <v>1062000</v>
      </c>
    </row>
    <row r="141" spans="1:6">
      <c r="A141">
        <v>511570</v>
      </c>
      <c r="B141" t="s">
        <v>1054</v>
      </c>
      <c r="C141">
        <v>1179493</v>
      </c>
      <c r="D141">
        <v>893874</v>
      </c>
      <c r="E141">
        <v>0</v>
      </c>
      <c r="F141">
        <v>2073367</v>
      </c>
    </row>
    <row r="142" spans="1:6">
      <c r="A142">
        <v>511580</v>
      </c>
      <c r="B142" t="s">
        <v>1055</v>
      </c>
      <c r="C142">
        <v>37934</v>
      </c>
      <c r="D142">
        <v>9808</v>
      </c>
      <c r="E142">
        <v>0</v>
      </c>
      <c r="F142">
        <v>47742</v>
      </c>
    </row>
    <row r="143" spans="1:6">
      <c r="A143">
        <v>511595</v>
      </c>
      <c r="B143" t="s">
        <v>1056</v>
      </c>
      <c r="C143">
        <v>20179.189999999999</v>
      </c>
      <c r="D143">
        <v>26163.07</v>
      </c>
      <c r="E143">
        <v>0</v>
      </c>
      <c r="F143">
        <v>46342.26</v>
      </c>
    </row>
    <row r="144" spans="1:6">
      <c r="A144">
        <v>5120</v>
      </c>
      <c r="B144" t="s">
        <v>995</v>
      </c>
      <c r="C144">
        <v>3388186</v>
      </c>
      <c r="D144">
        <v>1694093</v>
      </c>
      <c r="E144">
        <v>0</v>
      </c>
      <c r="F144">
        <v>5082279</v>
      </c>
    </row>
    <row r="145" spans="1:6">
      <c r="A145">
        <v>512010</v>
      </c>
      <c r="B145" t="s">
        <v>1057</v>
      </c>
      <c r="C145">
        <v>3388186</v>
      </c>
      <c r="D145">
        <v>1694093</v>
      </c>
      <c r="E145">
        <v>0</v>
      </c>
      <c r="F145">
        <v>5082279</v>
      </c>
    </row>
    <row r="146" spans="1:6">
      <c r="A146">
        <v>5135</v>
      </c>
      <c r="B146" t="s">
        <v>1058</v>
      </c>
      <c r="C146">
        <v>1179730</v>
      </c>
      <c r="D146">
        <v>1182560</v>
      </c>
      <c r="E146">
        <v>0</v>
      </c>
      <c r="F146">
        <v>2362290</v>
      </c>
    </row>
    <row r="147" spans="1:6">
      <c r="A147">
        <v>513505</v>
      </c>
      <c r="B147" t="s">
        <v>1059</v>
      </c>
      <c r="C147">
        <v>378000</v>
      </c>
      <c r="D147">
        <v>162000</v>
      </c>
      <c r="E147">
        <v>0</v>
      </c>
      <c r="F147">
        <v>540000</v>
      </c>
    </row>
    <row r="148" spans="1:6">
      <c r="A148">
        <v>513536</v>
      </c>
      <c r="B148" t="s">
        <v>1060</v>
      </c>
      <c r="C148">
        <v>421750</v>
      </c>
      <c r="D148">
        <v>224650</v>
      </c>
      <c r="E148">
        <v>0</v>
      </c>
      <c r="F148">
        <v>646400</v>
      </c>
    </row>
    <row r="149" spans="1:6">
      <c r="A149">
        <v>513537</v>
      </c>
      <c r="B149" t="s">
        <v>1061</v>
      </c>
      <c r="C149">
        <v>235800</v>
      </c>
      <c r="D149">
        <v>0</v>
      </c>
      <c r="E149">
        <v>0</v>
      </c>
      <c r="F149">
        <v>235800</v>
      </c>
    </row>
    <row r="150" spans="1:6">
      <c r="A150">
        <v>513539</v>
      </c>
      <c r="B150" t="s">
        <v>1062</v>
      </c>
      <c r="C150">
        <v>63180</v>
      </c>
      <c r="D150">
        <v>35910</v>
      </c>
      <c r="E150">
        <v>0</v>
      </c>
      <c r="F150">
        <v>99090</v>
      </c>
    </row>
    <row r="151" spans="1:6">
      <c r="A151">
        <v>513595</v>
      </c>
      <c r="B151" t="s">
        <v>1063</v>
      </c>
      <c r="C151">
        <v>81000</v>
      </c>
      <c r="D151">
        <v>760000</v>
      </c>
      <c r="E151">
        <v>0</v>
      </c>
      <c r="F151">
        <v>841000</v>
      </c>
    </row>
    <row r="152" spans="1:6">
      <c r="A152">
        <v>5140</v>
      </c>
      <c r="B152" t="s">
        <v>1064</v>
      </c>
      <c r="C152">
        <v>27500</v>
      </c>
      <c r="D152">
        <v>4055400</v>
      </c>
      <c r="E152">
        <v>0</v>
      </c>
      <c r="F152">
        <v>4082900</v>
      </c>
    </row>
    <row r="153" spans="1:6">
      <c r="A153">
        <v>514005</v>
      </c>
      <c r="B153" t="s">
        <v>1065</v>
      </c>
      <c r="C153">
        <v>3250</v>
      </c>
      <c r="D153">
        <v>11200</v>
      </c>
      <c r="E153">
        <v>0</v>
      </c>
      <c r="F153">
        <v>14450</v>
      </c>
    </row>
    <row r="154" spans="1:6">
      <c r="A154">
        <v>514010</v>
      </c>
      <c r="B154" t="s">
        <v>1066</v>
      </c>
      <c r="C154">
        <v>0</v>
      </c>
      <c r="D154">
        <v>2006000</v>
      </c>
      <c r="E154">
        <v>0</v>
      </c>
      <c r="F154">
        <v>2006000</v>
      </c>
    </row>
    <row r="155" spans="1:6">
      <c r="A155">
        <v>514095</v>
      </c>
      <c r="B155" t="s">
        <v>1067</v>
      </c>
      <c r="C155">
        <v>24250</v>
      </c>
      <c r="D155">
        <v>2038200</v>
      </c>
      <c r="E155">
        <v>0</v>
      </c>
      <c r="F155">
        <v>2062450</v>
      </c>
    </row>
    <row r="156" spans="1:6">
      <c r="A156">
        <v>5145</v>
      </c>
      <c r="B156" t="s">
        <v>1068</v>
      </c>
      <c r="C156">
        <v>712000</v>
      </c>
      <c r="D156">
        <v>2228032</v>
      </c>
      <c r="E156">
        <v>0</v>
      </c>
      <c r="F156">
        <v>2940032</v>
      </c>
    </row>
    <row r="157" spans="1:6">
      <c r="A157">
        <v>514520</v>
      </c>
      <c r="B157" t="s">
        <v>965</v>
      </c>
      <c r="C157">
        <v>0</v>
      </c>
      <c r="D157">
        <v>34482</v>
      </c>
      <c r="E157">
        <v>0</v>
      </c>
      <c r="F157">
        <v>34482</v>
      </c>
    </row>
    <row r="158" spans="1:6">
      <c r="A158">
        <v>514525</v>
      </c>
      <c r="B158" t="s">
        <v>1069</v>
      </c>
      <c r="C158">
        <v>712000</v>
      </c>
      <c r="D158">
        <v>368000</v>
      </c>
      <c r="E158">
        <v>0</v>
      </c>
      <c r="F158">
        <v>1080000</v>
      </c>
    </row>
    <row r="159" spans="1:6">
      <c r="A159">
        <v>514540</v>
      </c>
      <c r="B159" t="s">
        <v>1070</v>
      </c>
      <c r="C159">
        <v>0</v>
      </c>
      <c r="D159">
        <v>1825550</v>
      </c>
      <c r="E159">
        <v>0</v>
      </c>
      <c r="F159">
        <v>1825550</v>
      </c>
    </row>
    <row r="160" spans="1:6">
      <c r="A160">
        <v>5150</v>
      </c>
      <c r="B160" t="s">
        <v>1071</v>
      </c>
      <c r="C160">
        <v>480940</v>
      </c>
      <c r="D160">
        <v>21551</v>
      </c>
      <c r="E160">
        <v>0</v>
      </c>
      <c r="F160">
        <v>502491</v>
      </c>
    </row>
    <row r="161" spans="1:6">
      <c r="A161">
        <v>515005</v>
      </c>
      <c r="B161" t="s">
        <v>1072</v>
      </c>
      <c r="C161">
        <v>166305</v>
      </c>
      <c r="D161">
        <v>0</v>
      </c>
      <c r="E161">
        <v>0</v>
      </c>
      <c r="F161">
        <v>166305</v>
      </c>
    </row>
    <row r="162" spans="1:6">
      <c r="A162">
        <v>515010</v>
      </c>
      <c r="B162" t="s">
        <v>1073</v>
      </c>
      <c r="C162">
        <v>7327</v>
      </c>
      <c r="D162">
        <v>0</v>
      </c>
      <c r="E162">
        <v>0</v>
      </c>
      <c r="F162">
        <v>7327</v>
      </c>
    </row>
    <row r="163" spans="1:6">
      <c r="A163">
        <v>515015</v>
      </c>
      <c r="B163" t="s">
        <v>1074</v>
      </c>
      <c r="C163">
        <v>307308</v>
      </c>
      <c r="D163">
        <v>0</v>
      </c>
      <c r="E163">
        <v>0</v>
      </c>
      <c r="F163">
        <v>307308</v>
      </c>
    </row>
    <row r="164" spans="1:6">
      <c r="A164">
        <v>515095</v>
      </c>
      <c r="B164" t="s">
        <v>983</v>
      </c>
      <c r="C164">
        <v>0</v>
      </c>
      <c r="D164">
        <v>21551</v>
      </c>
      <c r="E164">
        <v>0</v>
      </c>
      <c r="F164">
        <v>21551</v>
      </c>
    </row>
    <row r="165" spans="1:6">
      <c r="A165">
        <v>5160</v>
      </c>
      <c r="B165" t="s">
        <v>1075</v>
      </c>
      <c r="C165">
        <v>2682916</v>
      </c>
      <c r="D165">
        <v>1033498</v>
      </c>
      <c r="E165">
        <v>0</v>
      </c>
      <c r="F165">
        <v>3716414</v>
      </c>
    </row>
    <row r="166" spans="1:6">
      <c r="A166">
        <v>516015</v>
      </c>
      <c r="B166" t="s">
        <v>965</v>
      </c>
      <c r="C166">
        <v>49816</v>
      </c>
      <c r="D166">
        <v>24908</v>
      </c>
      <c r="E166">
        <v>0</v>
      </c>
      <c r="F166">
        <v>74724</v>
      </c>
    </row>
    <row r="167" spans="1:6">
      <c r="A167">
        <v>516020</v>
      </c>
      <c r="B167" t="s">
        <v>1076</v>
      </c>
      <c r="C167">
        <v>683090</v>
      </c>
      <c r="D167">
        <v>33585</v>
      </c>
      <c r="E167">
        <v>0</v>
      </c>
      <c r="F167">
        <v>716675</v>
      </c>
    </row>
    <row r="168" spans="1:6">
      <c r="A168">
        <v>516030</v>
      </c>
      <c r="B168" t="s">
        <v>1077</v>
      </c>
      <c r="C168">
        <v>75000</v>
      </c>
      <c r="D168">
        <v>37500</v>
      </c>
      <c r="E168">
        <v>0</v>
      </c>
      <c r="F168">
        <v>112500</v>
      </c>
    </row>
    <row r="169" spans="1:6">
      <c r="A169">
        <v>516035</v>
      </c>
      <c r="B169" t="s">
        <v>1078</v>
      </c>
      <c r="C169">
        <v>1875010</v>
      </c>
      <c r="D169">
        <v>937505</v>
      </c>
      <c r="E169">
        <v>0</v>
      </c>
      <c r="F169">
        <v>2812515</v>
      </c>
    </row>
    <row r="170" spans="1:6">
      <c r="A170">
        <v>5165</v>
      </c>
      <c r="B170" t="s">
        <v>1079</v>
      </c>
      <c r="C170">
        <v>371882</v>
      </c>
      <c r="D170">
        <v>185941</v>
      </c>
      <c r="E170">
        <v>0</v>
      </c>
      <c r="F170">
        <v>557823</v>
      </c>
    </row>
    <row r="171" spans="1:6">
      <c r="A171">
        <v>516515</v>
      </c>
      <c r="B171" t="s">
        <v>981</v>
      </c>
      <c r="C171">
        <v>371882</v>
      </c>
      <c r="D171">
        <v>185941</v>
      </c>
      <c r="E171">
        <v>0</v>
      </c>
      <c r="F171">
        <v>557823</v>
      </c>
    </row>
    <row r="172" spans="1:6">
      <c r="A172">
        <v>5195</v>
      </c>
      <c r="B172" t="s">
        <v>1080</v>
      </c>
      <c r="C172">
        <v>2636715</v>
      </c>
      <c r="D172">
        <v>1051517</v>
      </c>
      <c r="E172">
        <v>0</v>
      </c>
      <c r="F172">
        <v>3688232</v>
      </c>
    </row>
    <row r="173" spans="1:6">
      <c r="A173">
        <v>519510</v>
      </c>
      <c r="B173" t="s">
        <v>1081</v>
      </c>
      <c r="C173">
        <v>1010574</v>
      </c>
      <c r="D173">
        <v>710574</v>
      </c>
      <c r="E173">
        <v>0</v>
      </c>
      <c r="F173">
        <v>1721148</v>
      </c>
    </row>
    <row r="174" spans="1:6">
      <c r="A174">
        <v>519525</v>
      </c>
      <c r="B174" t="s">
        <v>1082</v>
      </c>
      <c r="C174">
        <v>93946</v>
      </c>
      <c r="D174">
        <v>0</v>
      </c>
      <c r="E174">
        <v>0</v>
      </c>
      <c r="F174">
        <v>93946</v>
      </c>
    </row>
    <row r="175" spans="1:6">
      <c r="A175">
        <v>519530</v>
      </c>
      <c r="B175" t="s">
        <v>1083</v>
      </c>
      <c r="C175">
        <v>619353</v>
      </c>
      <c r="D175">
        <v>205649</v>
      </c>
      <c r="E175">
        <v>0</v>
      </c>
      <c r="F175">
        <v>825002</v>
      </c>
    </row>
    <row r="176" spans="1:6">
      <c r="A176">
        <v>519545</v>
      </c>
      <c r="B176" t="s">
        <v>1084</v>
      </c>
      <c r="C176">
        <v>14550</v>
      </c>
      <c r="D176">
        <v>0</v>
      </c>
      <c r="E176">
        <v>0</v>
      </c>
      <c r="F176">
        <v>14550</v>
      </c>
    </row>
    <row r="177" spans="1:6">
      <c r="A177">
        <v>519560</v>
      </c>
      <c r="B177" t="s">
        <v>1085</v>
      </c>
      <c r="C177">
        <v>497141</v>
      </c>
      <c r="D177">
        <v>122594</v>
      </c>
      <c r="E177">
        <v>0</v>
      </c>
      <c r="F177">
        <v>619735</v>
      </c>
    </row>
    <row r="178" spans="1:6">
      <c r="A178">
        <v>519565</v>
      </c>
      <c r="B178" t="s">
        <v>1086</v>
      </c>
      <c r="C178">
        <v>22151</v>
      </c>
      <c r="D178">
        <v>0</v>
      </c>
      <c r="E178">
        <v>0</v>
      </c>
      <c r="F178">
        <v>22151</v>
      </c>
    </row>
    <row r="179" spans="1:6">
      <c r="A179">
        <v>519595</v>
      </c>
      <c r="B179" t="s">
        <v>1087</v>
      </c>
      <c r="C179">
        <v>379000</v>
      </c>
      <c r="D179">
        <v>12700</v>
      </c>
      <c r="E179">
        <v>0</v>
      </c>
      <c r="F179">
        <v>391700</v>
      </c>
    </row>
    <row r="180" spans="1:6">
      <c r="A180">
        <v>53</v>
      </c>
      <c r="B180" t="s">
        <v>1088</v>
      </c>
      <c r="C180">
        <v>366077.99</v>
      </c>
      <c r="D180">
        <v>7018.77</v>
      </c>
      <c r="E180">
        <v>21</v>
      </c>
      <c r="F180">
        <v>373075.76</v>
      </c>
    </row>
    <row r="181" spans="1:6">
      <c r="A181">
        <v>5305</v>
      </c>
      <c r="B181" t="s">
        <v>1089</v>
      </c>
      <c r="C181">
        <v>273374.99</v>
      </c>
      <c r="D181">
        <v>6651.64</v>
      </c>
      <c r="E181">
        <v>0</v>
      </c>
      <c r="F181">
        <v>280026.63</v>
      </c>
    </row>
    <row r="182" spans="1:6">
      <c r="A182">
        <v>530515</v>
      </c>
      <c r="B182" t="s">
        <v>1090</v>
      </c>
      <c r="C182">
        <v>271101.49</v>
      </c>
      <c r="D182">
        <v>6600</v>
      </c>
      <c r="E182">
        <v>0</v>
      </c>
      <c r="F182">
        <v>277701.49</v>
      </c>
    </row>
    <row r="183" spans="1:6">
      <c r="A183">
        <v>530520</v>
      </c>
      <c r="B183" t="s">
        <v>1041</v>
      </c>
      <c r="C183">
        <v>2273.5</v>
      </c>
      <c r="D183">
        <v>51.64</v>
      </c>
      <c r="E183">
        <v>0</v>
      </c>
      <c r="F183">
        <v>2325.14</v>
      </c>
    </row>
    <row r="184" spans="1:6">
      <c r="A184">
        <v>5315</v>
      </c>
      <c r="B184" t="s">
        <v>1091</v>
      </c>
      <c r="C184">
        <v>90032</v>
      </c>
      <c r="D184">
        <v>0</v>
      </c>
      <c r="E184">
        <v>0</v>
      </c>
      <c r="F184">
        <v>90032</v>
      </c>
    </row>
    <row r="185" spans="1:6">
      <c r="A185">
        <v>531520</v>
      </c>
      <c r="B185" t="s">
        <v>1092</v>
      </c>
      <c r="C185">
        <v>90032</v>
      </c>
      <c r="D185">
        <v>0</v>
      </c>
      <c r="E185">
        <v>0</v>
      </c>
      <c r="F185">
        <v>90032</v>
      </c>
    </row>
    <row r="186" spans="1:6">
      <c r="A186">
        <v>5395</v>
      </c>
      <c r="B186" t="s">
        <v>1080</v>
      </c>
      <c r="C186">
        <v>2671</v>
      </c>
      <c r="D186">
        <v>367.13</v>
      </c>
      <c r="E186">
        <v>21</v>
      </c>
      <c r="F186">
        <v>3017.13</v>
      </c>
    </row>
    <row r="187" spans="1:6">
      <c r="A187">
        <v>539595</v>
      </c>
      <c r="B187" t="s">
        <v>983</v>
      </c>
      <c r="C187">
        <v>2671</v>
      </c>
      <c r="D187">
        <v>367.13</v>
      </c>
      <c r="E187">
        <v>21</v>
      </c>
      <c r="F187">
        <v>3017.13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00"/>
  <sheetViews>
    <sheetView zoomScale="172" workbookViewId="0">
      <selection activeCell="F3" sqref="F3"/>
    </sheetView>
  </sheetViews>
  <sheetFormatPr baseColWidth="10" defaultColWidth="17" defaultRowHeight="14.4"/>
  <sheetData>
    <row r="1" spans="1:6">
      <c r="A1" s="635" t="s">
        <v>915</v>
      </c>
      <c r="B1" s="635" t="s">
        <v>538</v>
      </c>
      <c r="C1" s="635" t="s">
        <v>916</v>
      </c>
      <c r="D1" s="635" t="s">
        <v>917</v>
      </c>
      <c r="E1" s="635" t="s">
        <v>918</v>
      </c>
      <c r="F1" s="635" t="s">
        <v>919</v>
      </c>
    </row>
    <row r="2" spans="1:6">
      <c r="A2" s="634"/>
      <c r="B2" s="634"/>
      <c r="C2" s="634"/>
      <c r="D2" s="634"/>
      <c r="E2" s="634"/>
      <c r="F2" s="634">
        <v>0</v>
      </c>
    </row>
    <row r="3" spans="1:6">
      <c r="A3" s="634"/>
      <c r="B3" s="634"/>
      <c r="C3" s="634"/>
      <c r="D3" s="634"/>
      <c r="E3" s="634"/>
      <c r="F3" s="634"/>
    </row>
    <row r="4" spans="1:6">
      <c r="A4" s="634"/>
      <c r="B4" s="634"/>
      <c r="C4" s="634"/>
      <c r="D4" s="634"/>
      <c r="E4" s="634"/>
      <c r="F4" s="634"/>
    </row>
    <row r="5" spans="1:6">
      <c r="A5" s="634"/>
      <c r="B5" s="634"/>
      <c r="C5" s="634"/>
      <c r="D5" s="634"/>
      <c r="E5" s="634"/>
      <c r="F5" s="634"/>
    </row>
    <row r="6" spans="1:6">
      <c r="A6" s="634"/>
      <c r="B6" s="634"/>
      <c r="C6" s="634"/>
      <c r="D6" s="634"/>
      <c r="E6" s="634"/>
      <c r="F6" s="634"/>
    </row>
    <row r="7" spans="1:6">
      <c r="A7" s="634"/>
      <c r="B7" s="634"/>
      <c r="C7" s="634"/>
      <c r="D7" s="634"/>
      <c r="E7" s="634"/>
      <c r="F7" s="634"/>
    </row>
    <row r="8" spans="1:6">
      <c r="A8" s="634"/>
      <c r="B8" s="634"/>
      <c r="C8" s="634"/>
      <c r="D8" s="634"/>
      <c r="E8" s="634"/>
      <c r="F8" s="634"/>
    </row>
    <row r="9" spans="1:6">
      <c r="A9" s="634"/>
      <c r="B9" s="634"/>
      <c r="C9" s="634"/>
      <c r="D9" s="634"/>
      <c r="E9" s="634"/>
      <c r="F9" s="634"/>
    </row>
    <row r="10" spans="1:6">
      <c r="A10" s="634"/>
      <c r="B10" s="634"/>
      <c r="C10" s="634"/>
      <c r="D10" s="634"/>
      <c r="E10" s="634"/>
      <c r="F10" s="634"/>
    </row>
    <row r="11" spans="1:6">
      <c r="A11" s="634"/>
      <c r="B11" s="634"/>
      <c r="C11" s="634"/>
      <c r="D11" s="634"/>
      <c r="E11" s="634"/>
      <c r="F11" s="634"/>
    </row>
    <row r="12" spans="1:6">
      <c r="A12" s="634"/>
      <c r="B12" s="634"/>
      <c r="C12" s="634"/>
      <c r="D12" s="634"/>
      <c r="E12" s="634"/>
      <c r="F12" s="634"/>
    </row>
    <row r="13" spans="1:6">
      <c r="A13" s="634"/>
      <c r="B13" s="634"/>
      <c r="C13" s="634"/>
      <c r="D13" s="634"/>
      <c r="E13" s="634"/>
      <c r="F13" s="634"/>
    </row>
    <row r="14" spans="1:6">
      <c r="A14" s="634"/>
      <c r="B14" s="634"/>
      <c r="C14" s="634"/>
      <c r="D14" s="634"/>
      <c r="E14" s="634"/>
      <c r="F14" s="634"/>
    </row>
    <row r="15" spans="1:6">
      <c r="A15" s="634"/>
      <c r="B15" s="634"/>
      <c r="C15" s="634"/>
      <c r="D15" s="634"/>
      <c r="E15" s="634"/>
      <c r="F15" s="634"/>
    </row>
    <row r="16" spans="1:6">
      <c r="A16" s="634"/>
      <c r="B16" s="634"/>
      <c r="C16" s="634"/>
      <c r="D16" s="634"/>
      <c r="E16" s="634"/>
      <c r="F16" s="634"/>
    </row>
    <row r="17" spans="1:6">
      <c r="A17" s="634"/>
      <c r="B17" s="634"/>
      <c r="C17" s="634"/>
      <c r="D17" s="634"/>
      <c r="E17" s="634"/>
      <c r="F17" s="634"/>
    </row>
    <row r="18" spans="1:6">
      <c r="A18" s="634"/>
      <c r="B18" s="634"/>
      <c r="C18" s="634"/>
      <c r="D18" s="634"/>
      <c r="E18" s="634"/>
      <c r="F18" s="634"/>
    </row>
    <row r="19" spans="1:6">
      <c r="A19" s="634"/>
      <c r="B19" s="634"/>
      <c r="C19" s="634"/>
      <c r="D19" s="634"/>
      <c r="E19" s="634"/>
      <c r="F19" s="634"/>
    </row>
    <row r="20" spans="1:6">
      <c r="A20" s="634"/>
      <c r="B20" s="634"/>
      <c r="C20" s="634"/>
      <c r="D20" s="634"/>
      <c r="E20" s="634"/>
      <c r="F20" s="634"/>
    </row>
    <row r="21" spans="1:6">
      <c r="A21" s="634"/>
      <c r="B21" s="634"/>
      <c r="C21" s="634"/>
      <c r="D21" s="634"/>
      <c r="E21" s="634"/>
      <c r="F21" s="634"/>
    </row>
    <row r="22" spans="1:6">
      <c r="A22" s="634"/>
      <c r="B22" s="634"/>
      <c r="C22" s="634"/>
      <c r="D22" s="634"/>
      <c r="E22" s="634"/>
      <c r="F22" s="634"/>
    </row>
    <row r="23" spans="1:6">
      <c r="A23" s="634"/>
      <c r="B23" s="634"/>
      <c r="C23" s="634"/>
      <c r="D23" s="634"/>
      <c r="E23" s="634"/>
      <c r="F23" s="634"/>
    </row>
    <row r="24" spans="1:6">
      <c r="A24" s="634"/>
      <c r="B24" s="634"/>
      <c r="C24" s="634"/>
      <c r="D24" s="634"/>
      <c r="E24" s="634"/>
      <c r="F24" s="634"/>
    </row>
    <row r="25" spans="1:6">
      <c r="A25" s="634"/>
      <c r="B25" s="634"/>
      <c r="C25" s="634"/>
      <c r="D25" s="634"/>
      <c r="E25" s="634"/>
      <c r="F25" s="634"/>
    </row>
    <row r="26" spans="1:6">
      <c r="A26" s="634"/>
      <c r="B26" s="634"/>
      <c r="C26" s="634"/>
      <c r="D26" s="634"/>
      <c r="E26" s="634"/>
      <c r="F26" s="634"/>
    </row>
    <row r="27" spans="1:6">
      <c r="A27" s="634"/>
      <c r="B27" s="634"/>
      <c r="C27" s="634"/>
      <c r="D27" s="634"/>
      <c r="E27" s="634"/>
      <c r="F27" s="634"/>
    </row>
    <row r="28" spans="1:6">
      <c r="A28" s="634"/>
      <c r="B28" s="634"/>
      <c r="C28" s="634"/>
      <c r="D28" s="634"/>
      <c r="E28" s="634"/>
      <c r="F28" s="634"/>
    </row>
    <row r="29" spans="1:6">
      <c r="A29" s="634"/>
      <c r="B29" s="634"/>
      <c r="C29" s="634"/>
      <c r="D29" s="634"/>
      <c r="E29" s="634"/>
      <c r="F29" s="634"/>
    </row>
    <row r="30" spans="1:6">
      <c r="A30" s="634"/>
      <c r="B30" s="634"/>
      <c r="C30" s="634"/>
      <c r="D30" s="634"/>
      <c r="E30" s="634"/>
      <c r="F30" s="634"/>
    </row>
    <row r="31" spans="1:6">
      <c r="A31" s="634"/>
      <c r="B31" s="634"/>
      <c r="C31" s="634"/>
      <c r="D31" s="634"/>
      <c r="E31" s="634"/>
      <c r="F31" s="634"/>
    </row>
    <row r="32" spans="1:6">
      <c r="A32" s="634"/>
      <c r="B32" s="634"/>
      <c r="C32" s="634"/>
      <c r="D32" s="634"/>
      <c r="E32" s="634"/>
      <c r="F32" s="634"/>
    </row>
    <row r="33" spans="1:6">
      <c r="A33" s="634"/>
      <c r="B33" s="634"/>
      <c r="C33" s="634"/>
      <c r="D33" s="634"/>
      <c r="E33" s="634"/>
      <c r="F33" s="634"/>
    </row>
    <row r="34" spans="1:6">
      <c r="A34" s="634"/>
      <c r="B34" s="634"/>
      <c r="C34" s="634"/>
      <c r="D34" s="634"/>
      <c r="E34" s="634"/>
      <c r="F34" s="634"/>
    </row>
    <row r="35" spans="1:6">
      <c r="A35" s="634"/>
      <c r="B35" s="634"/>
      <c r="C35" s="634"/>
      <c r="D35" s="634"/>
      <c r="E35" s="634"/>
      <c r="F35" s="634"/>
    </row>
    <row r="36" spans="1:6">
      <c r="A36" s="634"/>
      <c r="B36" s="634"/>
      <c r="C36" s="634"/>
      <c r="D36" s="634"/>
      <c r="E36" s="634"/>
      <c r="F36" s="634"/>
    </row>
    <row r="37" spans="1:6">
      <c r="A37" s="634"/>
      <c r="B37" s="634"/>
      <c r="C37" s="634"/>
      <c r="D37" s="634"/>
      <c r="E37" s="634"/>
      <c r="F37" s="634"/>
    </row>
    <row r="38" spans="1:6">
      <c r="A38" s="634"/>
      <c r="B38" s="634"/>
      <c r="C38" s="634"/>
      <c r="D38" s="634"/>
      <c r="E38" s="634"/>
      <c r="F38" s="634"/>
    </row>
    <row r="39" spans="1:6">
      <c r="A39" s="634"/>
      <c r="B39" s="634"/>
      <c r="C39" s="634"/>
      <c r="D39" s="634"/>
      <c r="E39" s="634"/>
      <c r="F39" s="634"/>
    </row>
    <row r="40" spans="1:6">
      <c r="A40" s="634"/>
      <c r="B40" s="634"/>
      <c r="C40" s="634"/>
      <c r="D40" s="634"/>
      <c r="E40" s="634"/>
      <c r="F40" s="634"/>
    </row>
    <row r="41" spans="1:6">
      <c r="A41" s="634"/>
      <c r="B41" s="634"/>
      <c r="C41" s="634"/>
      <c r="D41" s="634"/>
      <c r="E41" s="634"/>
      <c r="F41" s="634"/>
    </row>
    <row r="42" spans="1:6">
      <c r="A42" s="634"/>
      <c r="B42" s="634"/>
      <c r="C42" s="634"/>
      <c r="D42" s="634"/>
      <c r="E42" s="634"/>
      <c r="F42" s="634"/>
    </row>
    <row r="43" spans="1:6">
      <c r="A43" s="634"/>
      <c r="B43" s="634"/>
      <c r="C43" s="634"/>
      <c r="D43" s="634"/>
      <c r="E43" s="634"/>
      <c r="F43" s="634"/>
    </row>
    <row r="44" spans="1:6">
      <c r="A44" s="634"/>
      <c r="B44" s="634"/>
      <c r="C44" s="634"/>
      <c r="D44" s="634"/>
      <c r="E44" s="634"/>
      <c r="F44" s="634"/>
    </row>
    <row r="45" spans="1:6">
      <c r="A45" s="634"/>
      <c r="B45" s="634"/>
      <c r="C45" s="634"/>
      <c r="D45" s="634"/>
      <c r="E45" s="634"/>
      <c r="F45" s="634"/>
    </row>
    <row r="46" spans="1:6">
      <c r="A46" s="634"/>
      <c r="B46" s="634"/>
      <c r="C46" s="634"/>
      <c r="D46" s="634"/>
      <c r="E46" s="634"/>
      <c r="F46" s="634"/>
    </row>
    <row r="47" spans="1:6">
      <c r="A47" s="634"/>
      <c r="B47" s="634"/>
      <c r="C47" s="634"/>
      <c r="D47" s="634"/>
      <c r="E47" s="634"/>
      <c r="F47" s="634"/>
    </row>
    <row r="48" spans="1:6">
      <c r="A48" s="634"/>
      <c r="B48" s="634"/>
      <c r="C48" s="634"/>
      <c r="D48" s="634"/>
      <c r="E48" s="634"/>
      <c r="F48" s="634"/>
    </row>
    <row r="49" spans="1:6">
      <c r="A49" s="634"/>
      <c r="B49" s="634"/>
      <c r="C49" s="634"/>
      <c r="D49" s="634"/>
      <c r="E49" s="634"/>
      <c r="F49" s="634"/>
    </row>
    <row r="50" spans="1:6">
      <c r="A50" s="634"/>
      <c r="B50" s="634"/>
      <c r="C50" s="634"/>
      <c r="D50" s="634"/>
      <c r="E50" s="634"/>
      <c r="F50" s="634"/>
    </row>
    <row r="51" spans="1:6">
      <c r="A51" s="634"/>
      <c r="B51" s="634"/>
      <c r="C51" s="634"/>
      <c r="D51" s="634"/>
      <c r="E51" s="634"/>
      <c r="F51" s="634"/>
    </row>
    <row r="52" spans="1:6">
      <c r="A52" s="634"/>
      <c r="B52" s="634"/>
      <c r="C52" s="634"/>
      <c r="D52" s="634"/>
      <c r="E52" s="634"/>
      <c r="F52" s="634"/>
    </row>
    <row r="53" spans="1:6">
      <c r="A53" s="634"/>
      <c r="B53" s="634"/>
      <c r="C53" s="634"/>
      <c r="D53" s="634"/>
      <c r="E53" s="634"/>
      <c r="F53" s="634"/>
    </row>
    <row r="54" spans="1:6">
      <c r="A54" s="634"/>
      <c r="B54" s="634"/>
      <c r="C54" s="634"/>
      <c r="D54" s="634"/>
      <c r="E54" s="634"/>
      <c r="F54" s="634"/>
    </row>
    <row r="55" spans="1:6">
      <c r="A55" s="634"/>
      <c r="B55" s="634"/>
      <c r="C55" s="634"/>
      <c r="D55" s="634"/>
      <c r="E55" s="634"/>
      <c r="F55" s="634"/>
    </row>
    <row r="56" spans="1:6">
      <c r="A56" s="634"/>
      <c r="B56" s="634"/>
      <c r="C56" s="634"/>
      <c r="D56" s="634"/>
      <c r="E56" s="634"/>
      <c r="F56" s="634"/>
    </row>
    <row r="57" spans="1:6">
      <c r="A57" s="634"/>
      <c r="B57" s="634"/>
      <c r="C57" s="634"/>
      <c r="D57" s="634"/>
      <c r="E57" s="634"/>
      <c r="F57" s="634"/>
    </row>
    <row r="58" spans="1:6">
      <c r="A58" s="634"/>
      <c r="B58" s="634"/>
      <c r="C58" s="634"/>
      <c r="D58" s="634"/>
      <c r="E58" s="634"/>
      <c r="F58" s="634"/>
    </row>
    <row r="59" spans="1:6">
      <c r="A59" s="634"/>
      <c r="B59" s="634"/>
      <c r="C59" s="634"/>
      <c r="D59" s="634"/>
      <c r="E59" s="634"/>
      <c r="F59" s="634"/>
    </row>
    <row r="60" spans="1:6">
      <c r="A60" s="634"/>
      <c r="B60" s="634"/>
      <c r="C60" s="634"/>
      <c r="D60" s="634"/>
      <c r="E60" s="634"/>
      <c r="F60" s="634"/>
    </row>
    <row r="61" spans="1:6">
      <c r="A61" s="634"/>
      <c r="B61" s="634"/>
      <c r="C61" s="634"/>
      <c r="D61" s="634"/>
      <c r="E61" s="634"/>
      <c r="F61" s="634"/>
    </row>
    <row r="62" spans="1:6">
      <c r="A62" s="634"/>
      <c r="B62" s="634"/>
      <c r="C62" s="634"/>
      <c r="D62" s="634"/>
      <c r="E62" s="634"/>
      <c r="F62" s="634"/>
    </row>
    <row r="63" spans="1:6">
      <c r="A63" s="634"/>
      <c r="B63" s="634"/>
      <c r="C63" s="634"/>
      <c r="D63" s="634"/>
      <c r="E63" s="634"/>
      <c r="F63" s="634"/>
    </row>
    <row r="64" spans="1:6">
      <c r="A64" s="634"/>
      <c r="B64" s="634"/>
      <c r="C64" s="634"/>
      <c r="D64" s="634"/>
      <c r="E64" s="634"/>
      <c r="F64" s="634"/>
    </row>
    <row r="65" spans="1:6">
      <c r="A65" s="634"/>
      <c r="B65" s="634"/>
      <c r="C65" s="634"/>
      <c r="D65" s="634"/>
      <c r="E65" s="634"/>
      <c r="F65" s="634"/>
    </row>
    <row r="66" spans="1:6">
      <c r="A66" s="634"/>
      <c r="B66" s="634"/>
      <c r="C66" s="634"/>
      <c r="D66" s="634"/>
      <c r="E66" s="634"/>
      <c r="F66" s="634"/>
    </row>
    <row r="67" spans="1:6">
      <c r="A67" s="634"/>
      <c r="B67" s="634"/>
      <c r="C67" s="634"/>
      <c r="D67" s="634"/>
      <c r="E67" s="634"/>
      <c r="F67" s="634"/>
    </row>
    <row r="68" spans="1:6">
      <c r="A68" s="634"/>
      <c r="B68" s="634"/>
      <c r="C68" s="634"/>
      <c r="D68" s="634"/>
      <c r="E68" s="634"/>
      <c r="F68" s="634"/>
    </row>
    <row r="69" spans="1:6">
      <c r="A69" s="634"/>
      <c r="B69" s="634"/>
      <c r="C69" s="634"/>
      <c r="D69" s="634"/>
      <c r="E69" s="634"/>
      <c r="F69" s="634"/>
    </row>
    <row r="70" spans="1:6">
      <c r="A70" s="634"/>
      <c r="B70" s="634"/>
      <c r="C70" s="634"/>
      <c r="D70" s="634"/>
      <c r="E70" s="634"/>
      <c r="F70" s="634"/>
    </row>
    <row r="71" spans="1:6">
      <c r="A71" s="634"/>
      <c r="B71" s="634"/>
      <c r="C71" s="634"/>
      <c r="D71" s="634"/>
      <c r="E71" s="634"/>
      <c r="F71" s="634"/>
    </row>
    <row r="72" spans="1:6">
      <c r="A72" s="634"/>
      <c r="B72" s="634"/>
      <c r="C72" s="634"/>
      <c r="D72" s="634"/>
      <c r="E72" s="634"/>
      <c r="F72" s="634"/>
    </row>
    <row r="73" spans="1:6">
      <c r="A73" s="634"/>
      <c r="B73" s="634"/>
      <c r="C73" s="634"/>
      <c r="D73" s="634"/>
      <c r="E73" s="634"/>
      <c r="F73" s="634"/>
    </row>
    <row r="74" spans="1:6">
      <c r="A74" s="634"/>
      <c r="B74" s="634"/>
      <c r="C74" s="634"/>
      <c r="D74" s="634"/>
      <c r="E74" s="634"/>
      <c r="F74" s="634"/>
    </row>
    <row r="75" spans="1:6">
      <c r="A75" s="634"/>
      <c r="B75" s="634"/>
      <c r="C75" s="634"/>
      <c r="D75" s="634"/>
      <c r="E75" s="634"/>
      <c r="F75" s="634"/>
    </row>
    <row r="76" spans="1:6">
      <c r="A76" s="634"/>
      <c r="B76" s="634"/>
      <c r="C76" s="634"/>
      <c r="D76" s="634"/>
      <c r="E76" s="634"/>
      <c r="F76" s="634"/>
    </row>
    <row r="77" spans="1:6">
      <c r="A77" s="634"/>
      <c r="B77" s="634"/>
      <c r="C77" s="634"/>
      <c r="D77" s="634"/>
      <c r="E77" s="634"/>
      <c r="F77" s="634"/>
    </row>
    <row r="78" spans="1:6">
      <c r="A78" s="634"/>
      <c r="B78" s="634"/>
      <c r="C78" s="634"/>
      <c r="D78" s="634"/>
      <c r="E78" s="634"/>
      <c r="F78" s="634"/>
    </row>
    <row r="79" spans="1:6">
      <c r="A79" s="634"/>
      <c r="B79" s="634"/>
      <c r="C79" s="634"/>
      <c r="D79" s="634"/>
      <c r="E79" s="634"/>
      <c r="F79" s="634"/>
    </row>
    <row r="80" spans="1:6">
      <c r="A80" s="634"/>
      <c r="B80" s="634"/>
      <c r="C80" s="634"/>
      <c r="D80" s="634"/>
      <c r="E80" s="634"/>
      <c r="F80" s="634"/>
    </row>
    <row r="81" spans="1:6">
      <c r="A81" s="634"/>
      <c r="B81" s="634"/>
      <c r="C81" s="634"/>
      <c r="D81" s="634"/>
      <c r="E81" s="634"/>
      <c r="F81" s="634"/>
    </row>
    <row r="82" spans="1:6">
      <c r="A82" s="634"/>
      <c r="B82" s="634"/>
      <c r="C82" s="634"/>
      <c r="D82" s="634"/>
      <c r="E82" s="634"/>
      <c r="F82" s="634"/>
    </row>
    <row r="83" spans="1:6">
      <c r="A83" s="634"/>
      <c r="B83" s="634"/>
      <c r="C83" s="634"/>
      <c r="D83" s="634"/>
      <c r="E83" s="634"/>
      <c r="F83" s="634"/>
    </row>
    <row r="84" spans="1:6">
      <c r="A84" s="634"/>
      <c r="B84" s="634"/>
      <c r="C84" s="634"/>
      <c r="D84" s="634"/>
      <c r="E84" s="634"/>
      <c r="F84" s="634"/>
    </row>
    <row r="85" spans="1:6">
      <c r="A85" s="634"/>
      <c r="B85" s="634"/>
      <c r="C85" s="634"/>
      <c r="D85" s="634"/>
      <c r="E85" s="634"/>
      <c r="F85" s="634"/>
    </row>
    <row r="86" spans="1:6">
      <c r="A86" s="634"/>
      <c r="B86" s="634"/>
      <c r="C86" s="634"/>
      <c r="D86" s="634"/>
      <c r="E86" s="634"/>
      <c r="F86" s="634"/>
    </row>
    <row r="87" spans="1:6">
      <c r="A87" s="634"/>
      <c r="B87" s="634"/>
      <c r="C87" s="634"/>
      <c r="D87" s="634"/>
      <c r="E87" s="634"/>
      <c r="F87" s="634"/>
    </row>
    <row r="88" spans="1:6">
      <c r="A88" s="634"/>
      <c r="B88" s="634"/>
      <c r="C88" s="634"/>
      <c r="D88" s="634"/>
      <c r="E88" s="634"/>
      <c r="F88" s="634"/>
    </row>
    <row r="89" spans="1:6">
      <c r="A89" s="634"/>
      <c r="B89" s="634"/>
      <c r="C89" s="634"/>
      <c r="D89" s="634"/>
      <c r="E89" s="634"/>
      <c r="F89" s="634"/>
    </row>
    <row r="90" spans="1:6">
      <c r="A90" s="634"/>
      <c r="B90" s="634"/>
      <c r="C90" s="634"/>
      <c r="D90" s="634"/>
      <c r="E90" s="634"/>
      <c r="F90" s="634"/>
    </row>
    <row r="91" spans="1:6">
      <c r="A91" s="634"/>
      <c r="B91" s="634"/>
      <c r="C91" s="634"/>
      <c r="D91" s="634"/>
      <c r="E91" s="634"/>
      <c r="F91" s="634"/>
    </row>
    <row r="92" spans="1:6">
      <c r="A92" s="634"/>
      <c r="B92" s="634"/>
      <c r="C92" s="634"/>
      <c r="D92" s="634"/>
      <c r="E92" s="634"/>
      <c r="F92" s="634"/>
    </row>
    <row r="93" spans="1:6">
      <c r="A93" s="634"/>
      <c r="B93" s="634"/>
      <c r="C93" s="634"/>
      <c r="D93" s="634"/>
      <c r="E93" s="634"/>
      <c r="F93" s="634"/>
    </row>
    <row r="94" spans="1:6">
      <c r="A94" s="634"/>
      <c r="B94" s="634"/>
      <c r="C94" s="634"/>
      <c r="D94" s="634"/>
      <c r="E94" s="634"/>
      <c r="F94" s="634"/>
    </row>
    <row r="95" spans="1:6">
      <c r="A95" s="634"/>
      <c r="B95" s="634"/>
      <c r="C95" s="634"/>
      <c r="D95" s="634"/>
      <c r="E95" s="634"/>
      <c r="F95" s="634"/>
    </row>
    <row r="96" spans="1:6">
      <c r="A96" s="634"/>
      <c r="B96" s="634"/>
      <c r="C96" s="634"/>
      <c r="D96" s="634"/>
      <c r="E96" s="634"/>
      <c r="F96" s="634"/>
    </row>
    <row r="97" spans="1:6">
      <c r="A97" s="634"/>
      <c r="B97" s="634"/>
      <c r="C97" s="634"/>
      <c r="D97" s="634"/>
      <c r="E97" s="634"/>
      <c r="F97" s="634"/>
    </row>
    <row r="98" spans="1:6">
      <c r="A98" s="634"/>
      <c r="B98" s="634"/>
      <c r="C98" s="634"/>
      <c r="D98" s="634"/>
      <c r="E98" s="634"/>
      <c r="F98" s="634"/>
    </row>
    <row r="99" spans="1:6">
      <c r="A99" s="634"/>
      <c r="B99" s="634"/>
      <c r="C99" s="634"/>
      <c r="D99" s="634"/>
      <c r="E99" s="634"/>
      <c r="F99" s="634"/>
    </row>
    <row r="100" spans="1:6">
      <c r="A100" s="634"/>
      <c r="B100" s="634"/>
      <c r="C100" s="634"/>
      <c r="D100" s="634"/>
      <c r="E100" s="634"/>
      <c r="F100" s="634"/>
    </row>
    <row r="101" spans="1:6">
      <c r="A101" s="634"/>
      <c r="B101" s="634"/>
      <c r="C101" s="634"/>
      <c r="D101" s="634"/>
      <c r="E101" s="634"/>
      <c r="F101" s="634"/>
    </row>
    <row r="102" spans="1:6">
      <c r="A102" s="634"/>
      <c r="B102" s="634"/>
      <c r="C102" s="634"/>
      <c r="D102" s="634"/>
      <c r="E102" s="634"/>
      <c r="F102" s="634"/>
    </row>
    <row r="103" spans="1:6">
      <c r="A103" s="634"/>
      <c r="B103" s="634"/>
      <c r="C103" s="634"/>
      <c r="D103" s="634"/>
      <c r="E103" s="634"/>
      <c r="F103" s="634"/>
    </row>
    <row r="104" spans="1:6">
      <c r="A104" s="634"/>
      <c r="B104" s="634"/>
      <c r="C104" s="634"/>
      <c r="D104" s="634"/>
      <c r="E104" s="634"/>
      <c r="F104" s="634"/>
    </row>
    <row r="105" spans="1:6">
      <c r="A105" s="634"/>
      <c r="B105" s="634"/>
      <c r="C105" s="634"/>
      <c r="D105" s="634"/>
      <c r="E105" s="634"/>
      <c r="F105" s="634"/>
    </row>
    <row r="106" spans="1:6">
      <c r="A106" s="634"/>
      <c r="B106" s="634"/>
      <c r="C106" s="634"/>
      <c r="D106" s="634"/>
      <c r="E106" s="634"/>
      <c r="F106" s="634"/>
    </row>
    <row r="107" spans="1:6">
      <c r="A107" s="634"/>
      <c r="B107" s="634"/>
      <c r="C107" s="634"/>
      <c r="D107" s="634"/>
      <c r="E107" s="634"/>
      <c r="F107" s="634"/>
    </row>
    <row r="108" spans="1:6">
      <c r="A108" s="634"/>
      <c r="B108" s="634"/>
      <c r="C108" s="634"/>
      <c r="D108" s="634"/>
      <c r="E108" s="634"/>
      <c r="F108" s="634"/>
    </row>
    <row r="109" spans="1:6">
      <c r="A109" s="634"/>
      <c r="B109" s="634"/>
      <c r="C109" s="634"/>
      <c r="D109" s="634"/>
      <c r="E109" s="634"/>
      <c r="F109" s="634"/>
    </row>
    <row r="110" spans="1:6">
      <c r="A110" s="634"/>
      <c r="B110" s="634"/>
      <c r="C110" s="634"/>
      <c r="D110" s="634"/>
      <c r="E110" s="634"/>
      <c r="F110" s="634"/>
    </row>
    <row r="111" spans="1:6">
      <c r="A111" s="634"/>
      <c r="B111" s="634"/>
      <c r="C111" s="634"/>
      <c r="D111" s="634"/>
      <c r="E111" s="634"/>
      <c r="F111" s="634"/>
    </row>
    <row r="112" spans="1:6">
      <c r="A112" s="634"/>
      <c r="B112" s="634"/>
      <c r="C112" s="634"/>
      <c r="D112" s="634"/>
      <c r="E112" s="634"/>
      <c r="F112" s="634"/>
    </row>
    <row r="113" spans="1:6">
      <c r="A113" s="634"/>
      <c r="B113" s="634"/>
      <c r="C113" s="634"/>
      <c r="D113" s="634"/>
      <c r="E113" s="634"/>
      <c r="F113" s="634"/>
    </row>
    <row r="114" spans="1:6">
      <c r="A114" s="634"/>
      <c r="B114" s="634"/>
      <c r="C114" s="634"/>
      <c r="D114" s="634"/>
      <c r="E114" s="634"/>
      <c r="F114" s="634"/>
    </row>
    <row r="115" spans="1:6">
      <c r="A115" s="634"/>
      <c r="B115" s="634"/>
      <c r="C115" s="634"/>
      <c r="D115" s="634"/>
      <c r="E115" s="634"/>
      <c r="F115" s="634"/>
    </row>
    <row r="116" spans="1:6">
      <c r="A116" s="634"/>
      <c r="B116" s="634"/>
      <c r="C116" s="634"/>
      <c r="D116" s="634"/>
      <c r="E116" s="634"/>
      <c r="F116" s="634"/>
    </row>
    <row r="117" spans="1:6">
      <c r="A117" s="634"/>
      <c r="B117" s="634"/>
      <c r="C117" s="634"/>
      <c r="D117" s="634"/>
      <c r="E117" s="634"/>
      <c r="F117" s="634"/>
    </row>
    <row r="118" spans="1:6">
      <c r="A118" s="634"/>
      <c r="B118" s="634"/>
      <c r="C118" s="634"/>
      <c r="D118" s="634"/>
      <c r="E118" s="634"/>
      <c r="F118" s="634"/>
    </row>
    <row r="119" spans="1:6">
      <c r="A119" s="634"/>
      <c r="B119" s="634"/>
      <c r="C119" s="634"/>
      <c r="D119" s="634"/>
      <c r="E119" s="634"/>
      <c r="F119" s="634"/>
    </row>
    <row r="120" spans="1:6">
      <c r="A120" s="634"/>
      <c r="B120" s="634"/>
      <c r="C120" s="634"/>
      <c r="D120" s="634"/>
      <c r="E120" s="634"/>
      <c r="F120" s="634"/>
    </row>
    <row r="121" spans="1:6">
      <c r="A121" s="634"/>
      <c r="B121" s="634"/>
      <c r="C121" s="634"/>
      <c r="D121" s="634"/>
      <c r="E121" s="634"/>
      <c r="F121" s="634"/>
    </row>
    <row r="122" spans="1:6">
      <c r="A122" s="634"/>
      <c r="B122" s="634"/>
      <c r="C122" s="634"/>
      <c r="D122" s="634"/>
      <c r="E122" s="634"/>
      <c r="F122" s="634"/>
    </row>
    <row r="123" spans="1:6">
      <c r="A123" s="634"/>
      <c r="B123" s="634"/>
      <c r="C123" s="634"/>
      <c r="D123" s="634"/>
      <c r="E123" s="634"/>
      <c r="F123" s="634"/>
    </row>
    <row r="124" spans="1:6">
      <c r="A124" s="634"/>
      <c r="B124" s="634"/>
      <c r="C124" s="634"/>
      <c r="D124" s="634"/>
      <c r="E124" s="634"/>
      <c r="F124" s="634"/>
    </row>
    <row r="125" spans="1:6">
      <c r="A125" s="634"/>
      <c r="B125" s="634"/>
      <c r="C125" s="634"/>
      <c r="D125" s="634"/>
      <c r="E125" s="634"/>
      <c r="F125" s="634"/>
    </row>
    <row r="126" spans="1:6">
      <c r="A126" s="634"/>
      <c r="B126" s="634"/>
      <c r="C126" s="634"/>
      <c r="D126" s="634"/>
      <c r="E126" s="634"/>
      <c r="F126" s="634"/>
    </row>
    <row r="127" spans="1:6">
      <c r="A127" s="634"/>
      <c r="B127" s="634"/>
      <c r="C127" s="634"/>
      <c r="D127" s="634"/>
      <c r="E127" s="634"/>
      <c r="F127" s="634"/>
    </row>
    <row r="128" spans="1:6">
      <c r="A128" s="634"/>
      <c r="B128" s="634"/>
      <c r="C128" s="634"/>
      <c r="D128" s="634"/>
      <c r="E128" s="634"/>
      <c r="F128" s="634"/>
    </row>
    <row r="129" spans="1:6">
      <c r="A129" s="634"/>
      <c r="B129" s="634"/>
      <c r="C129" s="634"/>
      <c r="D129" s="634"/>
      <c r="E129" s="634"/>
      <c r="F129" s="634"/>
    </row>
    <row r="130" spans="1:6">
      <c r="A130" s="634"/>
      <c r="B130" s="634"/>
      <c r="C130" s="634"/>
      <c r="D130" s="634"/>
      <c r="E130" s="634"/>
      <c r="F130" s="634"/>
    </row>
    <row r="131" spans="1:6">
      <c r="A131" s="634"/>
      <c r="B131" s="634"/>
      <c r="C131" s="634"/>
      <c r="D131" s="634"/>
      <c r="E131" s="634"/>
      <c r="F131" s="634"/>
    </row>
    <row r="132" spans="1:6">
      <c r="A132" s="634"/>
      <c r="B132" s="634"/>
      <c r="C132" s="634"/>
      <c r="D132" s="634"/>
      <c r="E132" s="634"/>
      <c r="F132" s="634"/>
    </row>
    <row r="133" spans="1:6">
      <c r="A133" s="634"/>
      <c r="B133" s="634"/>
      <c r="C133" s="634"/>
      <c r="D133" s="634"/>
      <c r="E133" s="634"/>
      <c r="F133" s="634"/>
    </row>
    <row r="134" spans="1:6">
      <c r="A134" s="634"/>
      <c r="B134" s="634"/>
      <c r="C134" s="634"/>
      <c r="D134" s="634"/>
      <c r="E134" s="634"/>
      <c r="F134" s="634"/>
    </row>
    <row r="135" spans="1:6">
      <c r="A135" s="634"/>
      <c r="B135" s="634"/>
      <c r="C135" s="634"/>
      <c r="D135" s="634"/>
      <c r="E135" s="634"/>
      <c r="F135" s="634"/>
    </row>
    <row r="136" spans="1:6">
      <c r="A136" s="634"/>
      <c r="B136" s="634"/>
      <c r="C136" s="634"/>
      <c r="D136" s="634"/>
      <c r="E136" s="634"/>
      <c r="F136" s="634"/>
    </row>
    <row r="137" spans="1:6">
      <c r="A137" s="634"/>
      <c r="B137" s="634"/>
      <c r="C137" s="634"/>
      <c r="D137" s="634"/>
      <c r="E137" s="634"/>
      <c r="F137" s="634"/>
    </row>
    <row r="138" spans="1:6">
      <c r="A138" s="634"/>
      <c r="B138" s="634"/>
      <c r="C138" s="634"/>
      <c r="D138" s="634"/>
      <c r="E138" s="634"/>
      <c r="F138" s="634"/>
    </row>
    <row r="139" spans="1:6">
      <c r="A139" s="634"/>
      <c r="B139" s="634"/>
      <c r="C139" s="634"/>
      <c r="D139" s="634"/>
      <c r="E139" s="634"/>
      <c r="F139" s="634"/>
    </row>
    <row r="140" spans="1:6">
      <c r="A140" s="634"/>
      <c r="B140" s="634"/>
      <c r="C140" s="634"/>
      <c r="D140" s="634"/>
      <c r="E140" s="634"/>
      <c r="F140" s="634"/>
    </row>
    <row r="141" spans="1:6">
      <c r="A141" s="634"/>
      <c r="B141" s="634"/>
      <c r="C141" s="634"/>
      <c r="D141" s="634"/>
      <c r="E141" s="634"/>
      <c r="F141" s="634"/>
    </row>
    <row r="142" spans="1:6">
      <c r="A142" s="634"/>
      <c r="B142" s="634"/>
      <c r="C142" s="634"/>
      <c r="D142" s="634"/>
      <c r="E142" s="634"/>
      <c r="F142" s="634"/>
    </row>
    <row r="143" spans="1:6">
      <c r="A143" s="634"/>
      <c r="B143" s="634"/>
      <c r="C143" s="634"/>
      <c r="D143" s="634"/>
      <c r="E143" s="634"/>
      <c r="F143" s="634"/>
    </row>
    <row r="144" spans="1:6">
      <c r="A144" s="634"/>
      <c r="B144" s="634"/>
      <c r="C144" s="634"/>
      <c r="D144" s="634"/>
      <c r="E144" s="634"/>
      <c r="F144" s="634"/>
    </row>
    <row r="145" spans="1:6">
      <c r="A145" s="634"/>
      <c r="B145" s="634"/>
      <c r="C145" s="634"/>
      <c r="D145" s="634"/>
      <c r="E145" s="634"/>
      <c r="F145" s="634"/>
    </row>
    <row r="146" spans="1:6">
      <c r="A146" s="634"/>
      <c r="B146" s="634"/>
      <c r="C146" s="634"/>
      <c r="D146" s="634"/>
      <c r="E146" s="634"/>
      <c r="F146" s="634"/>
    </row>
    <row r="147" spans="1:6">
      <c r="A147" s="634"/>
      <c r="B147" s="634"/>
      <c r="C147" s="634"/>
      <c r="D147" s="634"/>
      <c r="E147" s="634"/>
      <c r="F147" s="634"/>
    </row>
    <row r="148" spans="1:6">
      <c r="A148" s="634"/>
      <c r="B148" s="634"/>
      <c r="C148" s="634"/>
      <c r="D148" s="634"/>
      <c r="E148" s="634"/>
      <c r="F148" s="634"/>
    </row>
    <row r="149" spans="1:6">
      <c r="A149" s="634"/>
      <c r="B149" s="634"/>
      <c r="C149" s="634"/>
      <c r="D149" s="634"/>
      <c r="E149" s="634"/>
      <c r="F149" s="634"/>
    </row>
    <row r="150" spans="1:6">
      <c r="A150" s="634"/>
      <c r="B150" s="634"/>
      <c r="C150" s="634"/>
      <c r="D150" s="634"/>
      <c r="E150" s="634"/>
      <c r="F150" s="634"/>
    </row>
    <row r="151" spans="1:6">
      <c r="A151" s="634"/>
      <c r="B151" s="634"/>
      <c r="C151" s="634"/>
      <c r="D151" s="634"/>
      <c r="E151" s="634"/>
      <c r="F151" s="634"/>
    </row>
    <row r="152" spans="1:6">
      <c r="A152" s="634"/>
      <c r="B152" s="634"/>
      <c r="C152" s="634"/>
      <c r="D152" s="634"/>
      <c r="E152" s="634"/>
      <c r="F152" s="634"/>
    </row>
    <row r="153" spans="1:6">
      <c r="A153" s="634"/>
      <c r="B153" s="634"/>
      <c r="C153" s="634"/>
      <c r="D153" s="634"/>
      <c r="E153" s="634"/>
      <c r="F153" s="634"/>
    </row>
    <row r="154" spans="1:6">
      <c r="A154" s="634"/>
      <c r="B154" s="634"/>
      <c r="C154" s="634"/>
      <c r="D154" s="634"/>
      <c r="E154" s="634"/>
      <c r="F154" s="634"/>
    </row>
    <row r="155" spans="1:6">
      <c r="A155" s="634"/>
      <c r="B155" s="634"/>
      <c r="C155" s="634"/>
      <c r="D155" s="634"/>
      <c r="E155" s="634"/>
      <c r="F155" s="634"/>
    </row>
    <row r="156" spans="1:6">
      <c r="A156" s="634"/>
      <c r="B156" s="634"/>
      <c r="C156" s="634"/>
      <c r="D156" s="634"/>
      <c r="E156" s="634"/>
      <c r="F156" s="634"/>
    </row>
    <row r="157" spans="1:6">
      <c r="A157" s="634"/>
      <c r="B157" s="634"/>
      <c r="C157" s="634"/>
      <c r="D157" s="634"/>
      <c r="E157" s="634"/>
      <c r="F157" s="634"/>
    </row>
    <row r="158" spans="1:6">
      <c r="A158" s="634"/>
      <c r="B158" s="634"/>
      <c r="C158" s="634"/>
      <c r="D158" s="634"/>
      <c r="E158" s="634"/>
      <c r="F158" s="634"/>
    </row>
    <row r="159" spans="1:6">
      <c r="A159" s="634"/>
      <c r="B159" s="634"/>
      <c r="C159" s="634"/>
      <c r="D159" s="634"/>
      <c r="E159" s="634"/>
      <c r="F159" s="634"/>
    </row>
    <row r="160" spans="1:6">
      <c r="A160" s="634"/>
      <c r="B160" s="634"/>
      <c r="C160" s="634"/>
      <c r="D160" s="634"/>
      <c r="E160" s="634"/>
      <c r="F160" s="634"/>
    </row>
    <row r="161" spans="1:6">
      <c r="A161" s="634"/>
      <c r="B161" s="634"/>
      <c r="C161" s="634"/>
      <c r="D161" s="634"/>
      <c r="E161" s="634"/>
      <c r="F161" s="634"/>
    </row>
    <row r="162" spans="1:6">
      <c r="A162" s="634"/>
      <c r="B162" s="634"/>
      <c r="C162" s="634"/>
      <c r="D162" s="634"/>
      <c r="E162" s="634"/>
      <c r="F162" s="634"/>
    </row>
    <row r="163" spans="1:6">
      <c r="A163" s="634"/>
      <c r="B163" s="634"/>
      <c r="C163" s="634"/>
      <c r="D163" s="634"/>
      <c r="E163" s="634"/>
      <c r="F163" s="634"/>
    </row>
    <row r="164" spans="1:6">
      <c r="A164" s="634"/>
      <c r="B164" s="634"/>
      <c r="C164" s="634"/>
      <c r="D164" s="634"/>
      <c r="E164" s="634"/>
      <c r="F164" s="634"/>
    </row>
    <row r="165" spans="1:6">
      <c r="A165" s="634"/>
      <c r="B165" s="634"/>
      <c r="C165" s="634"/>
      <c r="D165" s="634"/>
      <c r="E165" s="634"/>
      <c r="F165" s="634"/>
    </row>
    <row r="166" spans="1:6">
      <c r="A166" s="634"/>
      <c r="B166" s="634"/>
      <c r="C166" s="634"/>
      <c r="D166" s="634"/>
      <c r="E166" s="634"/>
      <c r="F166" s="634"/>
    </row>
    <row r="167" spans="1:6">
      <c r="A167" s="634"/>
      <c r="B167" s="634"/>
      <c r="C167" s="634"/>
      <c r="D167" s="634"/>
      <c r="E167" s="634"/>
      <c r="F167" s="634"/>
    </row>
    <row r="168" spans="1:6">
      <c r="A168" s="634"/>
      <c r="B168" s="634"/>
      <c r="C168" s="634"/>
      <c r="D168" s="634"/>
      <c r="E168" s="634"/>
      <c r="F168" s="634"/>
    </row>
    <row r="169" spans="1:6">
      <c r="A169" s="634"/>
      <c r="B169" s="634"/>
      <c r="C169" s="634"/>
      <c r="D169" s="634"/>
      <c r="E169" s="634"/>
      <c r="F169" s="634"/>
    </row>
    <row r="170" spans="1:6">
      <c r="A170" s="634"/>
      <c r="B170" s="634"/>
      <c r="C170" s="634"/>
      <c r="D170" s="634"/>
      <c r="E170" s="634"/>
      <c r="F170" s="634"/>
    </row>
    <row r="171" spans="1:6">
      <c r="A171" s="634"/>
      <c r="B171" s="634"/>
      <c r="C171" s="634"/>
      <c r="D171" s="634"/>
      <c r="E171" s="634"/>
      <c r="F171" s="634"/>
    </row>
    <row r="172" spans="1:6">
      <c r="A172" s="634"/>
      <c r="B172" s="634"/>
      <c r="C172" s="634"/>
      <c r="D172" s="634"/>
      <c r="E172" s="634"/>
      <c r="F172" s="634"/>
    </row>
    <row r="173" spans="1:6">
      <c r="A173" s="634"/>
      <c r="B173" s="634"/>
      <c r="C173" s="634"/>
      <c r="D173" s="634"/>
      <c r="E173" s="634"/>
      <c r="F173" s="634"/>
    </row>
    <row r="174" spans="1:6">
      <c r="A174" s="634"/>
      <c r="B174" s="634"/>
      <c r="C174" s="634"/>
      <c r="D174" s="634"/>
      <c r="E174" s="634"/>
      <c r="F174" s="634"/>
    </row>
    <row r="175" spans="1:6">
      <c r="A175" s="634"/>
      <c r="B175" s="634"/>
      <c r="C175" s="634"/>
      <c r="D175" s="634"/>
      <c r="E175" s="634"/>
      <c r="F175" s="634"/>
    </row>
    <row r="176" spans="1:6">
      <c r="A176" s="634"/>
      <c r="B176" s="634"/>
      <c r="C176" s="634"/>
      <c r="D176" s="634"/>
      <c r="E176" s="634"/>
      <c r="F176" s="634"/>
    </row>
    <row r="177" spans="1:6">
      <c r="A177" s="634"/>
      <c r="B177" s="634"/>
      <c r="C177" s="634"/>
      <c r="D177" s="634"/>
      <c r="E177" s="634"/>
      <c r="F177" s="634"/>
    </row>
    <row r="178" spans="1:6">
      <c r="A178" s="634"/>
      <c r="B178" s="634"/>
      <c r="C178" s="634"/>
      <c r="D178" s="634"/>
      <c r="E178" s="634"/>
      <c r="F178" s="634"/>
    </row>
    <row r="179" spans="1:6">
      <c r="A179" s="634"/>
      <c r="B179" s="634"/>
      <c r="C179" s="634"/>
      <c r="D179" s="634"/>
      <c r="E179" s="634"/>
      <c r="F179" s="634"/>
    </row>
    <row r="180" spans="1:6">
      <c r="A180" s="634"/>
      <c r="B180" s="634"/>
      <c r="C180" s="634"/>
      <c r="D180" s="634"/>
      <c r="E180" s="634"/>
      <c r="F180" s="634"/>
    </row>
    <row r="181" spans="1:6">
      <c r="A181" s="634"/>
      <c r="B181" s="634"/>
      <c r="C181" s="634"/>
      <c r="D181" s="634"/>
      <c r="E181" s="634"/>
      <c r="F181" s="634"/>
    </row>
    <row r="182" spans="1:6">
      <c r="A182" s="634"/>
      <c r="B182" s="634"/>
      <c r="C182" s="634"/>
      <c r="D182" s="634"/>
      <c r="E182" s="634"/>
      <c r="F182" s="634"/>
    </row>
    <row r="183" spans="1:6">
      <c r="A183" s="634"/>
      <c r="B183" s="634"/>
      <c r="C183" s="634"/>
      <c r="D183" s="634"/>
      <c r="E183" s="634"/>
      <c r="F183" s="634"/>
    </row>
    <row r="184" spans="1:6">
      <c r="A184" s="634"/>
      <c r="B184" s="634"/>
      <c r="C184" s="634"/>
      <c r="D184" s="634"/>
      <c r="E184" s="634"/>
      <c r="F184" s="634"/>
    </row>
    <row r="185" spans="1:6">
      <c r="A185" s="634"/>
      <c r="B185" s="634"/>
      <c r="C185" s="634"/>
      <c r="D185" s="634"/>
      <c r="E185" s="634"/>
      <c r="F185" s="634"/>
    </row>
    <row r="186" spans="1:6">
      <c r="A186" s="634"/>
      <c r="B186" s="634"/>
      <c r="C186" s="634"/>
      <c r="D186" s="634"/>
      <c r="E186" s="634"/>
      <c r="F186" s="634"/>
    </row>
    <row r="187" spans="1:6">
      <c r="A187" s="634"/>
      <c r="B187" s="634"/>
      <c r="C187" s="634"/>
      <c r="D187" s="634"/>
      <c r="E187" s="634"/>
      <c r="F187" s="634"/>
    </row>
    <row r="188" spans="1:6">
      <c r="A188" s="634"/>
      <c r="B188" s="634"/>
      <c r="C188" s="634"/>
      <c r="D188" s="634"/>
      <c r="E188" s="634"/>
      <c r="F188" s="634"/>
    </row>
    <row r="189" spans="1:6">
      <c r="A189" s="634"/>
      <c r="B189" s="634"/>
      <c r="C189" s="634"/>
      <c r="D189" s="634"/>
      <c r="E189" s="634"/>
      <c r="F189" s="634"/>
    </row>
    <row r="190" spans="1:6">
      <c r="A190" s="634"/>
      <c r="B190" s="634"/>
      <c r="C190" s="634"/>
      <c r="D190" s="634"/>
      <c r="E190" s="634"/>
      <c r="F190" s="634"/>
    </row>
    <row r="191" spans="1:6">
      <c r="A191" s="634"/>
      <c r="B191" s="634"/>
      <c r="C191" s="634"/>
      <c r="D191" s="634"/>
      <c r="E191" s="634"/>
      <c r="F191" s="634"/>
    </row>
    <row r="192" spans="1:6">
      <c r="A192" s="634"/>
      <c r="B192" s="634"/>
      <c r="C192" s="634"/>
      <c r="D192" s="634"/>
      <c r="E192" s="634"/>
      <c r="F192" s="634"/>
    </row>
    <row r="193" spans="1:6">
      <c r="A193" s="634"/>
      <c r="B193" s="634"/>
      <c r="C193" s="634"/>
      <c r="D193" s="634"/>
      <c r="E193" s="634"/>
      <c r="F193" s="634"/>
    </row>
    <row r="194" spans="1:6">
      <c r="A194" s="634"/>
      <c r="B194" s="634"/>
      <c r="C194" s="634"/>
      <c r="D194" s="634"/>
      <c r="E194" s="634"/>
      <c r="F194" s="634"/>
    </row>
    <row r="195" spans="1:6">
      <c r="A195" s="634"/>
      <c r="B195" s="634"/>
      <c r="C195" s="634"/>
      <c r="D195" s="634"/>
      <c r="E195" s="634"/>
      <c r="F195" s="634"/>
    </row>
    <row r="196" spans="1:6">
      <c r="A196" s="634"/>
      <c r="B196" s="634"/>
      <c r="C196" s="634"/>
      <c r="D196" s="634"/>
      <c r="E196" s="634"/>
      <c r="F196" s="634"/>
    </row>
    <row r="197" spans="1:6">
      <c r="A197" s="634"/>
      <c r="B197" s="634"/>
      <c r="C197" s="634"/>
      <c r="D197" s="634"/>
      <c r="E197" s="634"/>
      <c r="F197" s="634"/>
    </row>
    <row r="198" spans="1:6">
      <c r="A198" s="634"/>
      <c r="B198" s="634"/>
      <c r="C198" s="634"/>
      <c r="D198" s="634"/>
      <c r="E198" s="634"/>
      <c r="F198" s="634"/>
    </row>
    <row r="199" spans="1:6">
      <c r="A199" s="634"/>
      <c r="B199" s="634"/>
      <c r="C199" s="634"/>
      <c r="D199" s="634"/>
      <c r="E199" s="634"/>
      <c r="F199" s="634"/>
    </row>
    <row r="200" spans="1:6">
      <c r="A200" s="634"/>
      <c r="B200" s="634"/>
      <c r="C200" s="634"/>
      <c r="D200" s="634"/>
      <c r="E200" s="634"/>
      <c r="F200" s="634"/>
    </row>
    <row r="201" spans="1:6">
      <c r="A201" s="634"/>
      <c r="B201" s="634"/>
      <c r="C201" s="634"/>
      <c r="D201" s="634"/>
      <c r="E201" s="634"/>
      <c r="F201" s="634"/>
    </row>
    <row r="202" spans="1:6">
      <c r="A202" s="634"/>
      <c r="B202" s="634"/>
      <c r="C202" s="634"/>
      <c r="D202" s="634"/>
      <c r="E202" s="634"/>
      <c r="F202" s="634"/>
    </row>
    <row r="203" spans="1:6">
      <c r="A203" s="634"/>
      <c r="B203" s="634"/>
      <c r="C203" s="634"/>
      <c r="D203" s="634"/>
      <c r="E203" s="634"/>
      <c r="F203" s="634"/>
    </row>
    <row r="204" spans="1:6">
      <c r="A204" s="634"/>
      <c r="B204" s="634"/>
      <c r="C204" s="634"/>
      <c r="D204" s="634"/>
      <c r="E204" s="634"/>
      <c r="F204" s="634"/>
    </row>
    <row r="205" spans="1:6">
      <c r="A205" s="634"/>
      <c r="B205" s="634"/>
      <c r="C205" s="634"/>
      <c r="D205" s="634"/>
      <c r="E205" s="634"/>
      <c r="F205" s="634"/>
    </row>
    <row r="206" spans="1:6">
      <c r="A206" s="634"/>
      <c r="B206" s="634"/>
      <c r="C206" s="634"/>
      <c r="D206" s="634"/>
      <c r="E206" s="634"/>
      <c r="F206" s="634"/>
    </row>
    <row r="207" spans="1:6">
      <c r="A207" s="634"/>
      <c r="B207" s="634"/>
      <c r="C207" s="634"/>
      <c r="D207" s="634"/>
      <c r="E207" s="634"/>
      <c r="F207" s="634"/>
    </row>
    <row r="208" spans="1:6">
      <c r="A208" s="634"/>
      <c r="B208" s="634"/>
      <c r="C208" s="634"/>
      <c r="D208" s="634"/>
      <c r="E208" s="634"/>
      <c r="F208" s="634"/>
    </row>
    <row r="209" spans="1:6">
      <c r="A209" s="634"/>
      <c r="B209" s="634"/>
      <c r="C209" s="634"/>
      <c r="D209" s="634"/>
      <c r="E209" s="634"/>
      <c r="F209" s="634"/>
    </row>
    <row r="210" spans="1:6">
      <c r="A210" s="634"/>
      <c r="B210" s="634"/>
      <c r="C210" s="634"/>
      <c r="D210" s="634"/>
      <c r="E210" s="634"/>
      <c r="F210" s="634"/>
    </row>
    <row r="211" spans="1:6">
      <c r="A211" s="634"/>
      <c r="B211" s="634"/>
      <c r="C211" s="634"/>
      <c r="D211" s="634"/>
      <c r="E211" s="634"/>
      <c r="F211" s="634"/>
    </row>
    <row r="212" spans="1:6">
      <c r="A212" s="634"/>
      <c r="B212" s="634"/>
      <c r="C212" s="634"/>
      <c r="D212" s="634"/>
      <c r="E212" s="634"/>
      <c r="F212" s="634"/>
    </row>
    <row r="213" spans="1:6">
      <c r="A213" s="634"/>
      <c r="B213" s="634"/>
      <c r="C213" s="634"/>
      <c r="D213" s="634"/>
      <c r="E213" s="634"/>
      <c r="F213" s="634"/>
    </row>
    <row r="214" spans="1:6">
      <c r="A214" s="634"/>
      <c r="B214" s="634"/>
      <c r="C214" s="634"/>
      <c r="D214" s="634"/>
      <c r="E214" s="634"/>
      <c r="F214" s="634"/>
    </row>
    <row r="215" spans="1:6">
      <c r="A215" s="634"/>
      <c r="B215" s="634"/>
      <c r="C215" s="634"/>
      <c r="D215" s="634"/>
      <c r="E215" s="634"/>
      <c r="F215" s="634"/>
    </row>
    <row r="216" spans="1:6">
      <c r="A216" s="634"/>
      <c r="B216" s="634"/>
      <c r="C216" s="634"/>
      <c r="D216" s="634"/>
      <c r="E216" s="634"/>
      <c r="F216" s="634"/>
    </row>
    <row r="217" spans="1:6">
      <c r="A217" s="634"/>
      <c r="B217" s="634"/>
      <c r="C217" s="634"/>
      <c r="D217" s="634"/>
      <c r="E217" s="634"/>
      <c r="F217" s="634"/>
    </row>
    <row r="218" spans="1:6">
      <c r="A218" s="634"/>
      <c r="B218" s="634"/>
      <c r="C218" s="634"/>
      <c r="D218" s="634"/>
      <c r="E218" s="634"/>
      <c r="F218" s="634"/>
    </row>
    <row r="219" spans="1:6">
      <c r="A219" s="634"/>
      <c r="B219" s="634"/>
      <c r="C219" s="634"/>
      <c r="D219" s="634"/>
      <c r="E219" s="634"/>
      <c r="F219" s="634"/>
    </row>
    <row r="220" spans="1:6">
      <c r="A220" s="634"/>
      <c r="B220" s="634"/>
      <c r="C220" s="634"/>
      <c r="D220" s="634"/>
      <c r="E220" s="634"/>
      <c r="F220" s="634"/>
    </row>
    <row r="221" spans="1:6">
      <c r="A221" s="634"/>
      <c r="B221" s="634"/>
      <c r="C221" s="634"/>
      <c r="D221" s="634"/>
      <c r="E221" s="634"/>
      <c r="F221" s="634"/>
    </row>
    <row r="222" spans="1:6">
      <c r="A222" s="634"/>
      <c r="B222" s="634"/>
      <c r="C222" s="634"/>
      <c r="D222" s="634"/>
      <c r="E222" s="634"/>
      <c r="F222" s="634"/>
    </row>
    <row r="223" spans="1:6">
      <c r="A223" s="634"/>
      <c r="B223" s="634"/>
      <c r="C223" s="634"/>
      <c r="D223" s="634"/>
      <c r="E223" s="634"/>
      <c r="F223" s="634"/>
    </row>
    <row r="224" spans="1:6">
      <c r="A224" s="634"/>
      <c r="B224" s="634"/>
      <c r="C224" s="634"/>
      <c r="D224" s="634"/>
      <c r="E224" s="634"/>
      <c r="F224" s="634"/>
    </row>
    <row r="225" spans="1:6">
      <c r="A225" s="634"/>
      <c r="B225" s="634"/>
      <c r="C225" s="634"/>
      <c r="D225" s="634"/>
      <c r="E225" s="634"/>
      <c r="F225" s="634"/>
    </row>
    <row r="226" spans="1:6">
      <c r="A226" s="634"/>
      <c r="B226" s="634"/>
      <c r="C226" s="634"/>
      <c r="D226" s="634"/>
      <c r="E226" s="634"/>
      <c r="F226" s="634"/>
    </row>
    <row r="227" spans="1:6">
      <c r="A227" s="634"/>
      <c r="B227" s="634"/>
      <c r="C227" s="634"/>
      <c r="D227" s="634"/>
      <c r="E227" s="634"/>
      <c r="F227" s="634"/>
    </row>
    <row r="228" spans="1:6">
      <c r="A228" s="634"/>
      <c r="B228" s="634"/>
      <c r="C228" s="634"/>
      <c r="D228" s="634"/>
      <c r="E228" s="634"/>
      <c r="F228" s="634"/>
    </row>
    <row r="229" spans="1:6">
      <c r="A229" s="634"/>
      <c r="B229" s="634"/>
      <c r="C229" s="634"/>
      <c r="D229" s="634"/>
      <c r="E229" s="634"/>
      <c r="F229" s="634"/>
    </row>
    <row r="230" spans="1:6">
      <c r="A230" s="634"/>
      <c r="B230" s="634"/>
      <c r="C230" s="634"/>
      <c r="D230" s="634"/>
      <c r="E230" s="634"/>
      <c r="F230" s="634"/>
    </row>
    <row r="231" spans="1:6">
      <c r="A231" s="634"/>
      <c r="B231" s="634"/>
      <c r="C231" s="634"/>
      <c r="D231" s="634"/>
      <c r="E231" s="634"/>
      <c r="F231" s="634"/>
    </row>
    <row r="232" spans="1:6">
      <c r="A232" s="634"/>
      <c r="B232" s="634"/>
      <c r="C232" s="634"/>
      <c r="D232" s="634"/>
      <c r="E232" s="634"/>
      <c r="F232" s="634"/>
    </row>
    <row r="233" spans="1:6">
      <c r="A233" s="634"/>
      <c r="B233" s="634"/>
      <c r="C233" s="634"/>
      <c r="D233" s="634"/>
      <c r="E233" s="634"/>
      <c r="F233" s="634"/>
    </row>
    <row r="234" spans="1:6">
      <c r="A234" s="634"/>
      <c r="B234" s="634"/>
      <c r="C234" s="634"/>
      <c r="D234" s="634"/>
      <c r="E234" s="634"/>
      <c r="F234" s="634"/>
    </row>
    <row r="235" spans="1:6">
      <c r="A235" s="634"/>
      <c r="B235" s="634"/>
      <c r="C235" s="634"/>
      <c r="D235" s="634"/>
      <c r="E235" s="634"/>
      <c r="F235" s="634"/>
    </row>
    <row r="236" spans="1:6">
      <c r="A236" s="634"/>
      <c r="B236" s="634"/>
      <c r="C236" s="634"/>
      <c r="D236" s="634"/>
      <c r="E236" s="634"/>
      <c r="F236" s="634"/>
    </row>
    <row r="237" spans="1:6">
      <c r="A237" s="634"/>
      <c r="B237" s="634"/>
      <c r="C237" s="634"/>
      <c r="D237" s="634"/>
      <c r="E237" s="634"/>
      <c r="F237" s="634"/>
    </row>
    <row r="238" spans="1:6">
      <c r="A238" s="634"/>
      <c r="B238" s="634"/>
      <c r="C238" s="634"/>
      <c r="D238" s="634"/>
      <c r="E238" s="634"/>
      <c r="F238" s="634"/>
    </row>
    <row r="239" spans="1:6">
      <c r="A239" s="634"/>
      <c r="B239" s="634"/>
      <c r="C239" s="634"/>
      <c r="D239" s="634"/>
      <c r="E239" s="634"/>
      <c r="F239" s="634"/>
    </row>
    <row r="240" spans="1:6">
      <c r="A240" s="634"/>
      <c r="B240" s="634"/>
      <c r="C240" s="634"/>
      <c r="D240" s="634"/>
      <c r="E240" s="634"/>
      <c r="F240" s="634"/>
    </row>
    <row r="241" spans="1:6">
      <c r="A241" s="634"/>
      <c r="B241" s="634"/>
      <c r="C241" s="634"/>
      <c r="D241" s="634"/>
      <c r="E241" s="634"/>
      <c r="F241" s="634"/>
    </row>
    <row r="242" spans="1:6">
      <c r="A242" s="634"/>
      <c r="B242" s="634"/>
      <c r="C242" s="634"/>
      <c r="D242" s="634"/>
      <c r="E242" s="634"/>
      <c r="F242" s="634"/>
    </row>
    <row r="243" spans="1:6">
      <c r="A243" s="634"/>
      <c r="B243" s="634"/>
      <c r="C243" s="634"/>
      <c r="D243" s="634"/>
      <c r="E243" s="634"/>
      <c r="F243" s="634"/>
    </row>
    <row r="244" spans="1:6">
      <c r="A244" s="634"/>
      <c r="B244" s="634"/>
      <c r="C244" s="634"/>
      <c r="D244" s="634"/>
      <c r="E244" s="634"/>
      <c r="F244" s="634"/>
    </row>
    <row r="245" spans="1:6">
      <c r="A245" s="634"/>
      <c r="B245" s="634"/>
      <c r="C245" s="634"/>
      <c r="D245" s="634"/>
      <c r="E245" s="634"/>
      <c r="F245" s="634"/>
    </row>
    <row r="246" spans="1:6">
      <c r="A246" s="634"/>
      <c r="B246" s="634"/>
      <c r="C246" s="634"/>
      <c r="D246" s="634"/>
      <c r="E246" s="634"/>
      <c r="F246" s="634"/>
    </row>
    <row r="247" spans="1:6">
      <c r="A247" s="634"/>
      <c r="B247" s="634"/>
      <c r="C247" s="634"/>
      <c r="D247" s="634"/>
      <c r="E247" s="634"/>
      <c r="F247" s="634"/>
    </row>
    <row r="248" spans="1:6">
      <c r="A248" s="634"/>
      <c r="B248" s="634"/>
      <c r="C248" s="634"/>
      <c r="D248" s="634"/>
      <c r="E248" s="634"/>
      <c r="F248" s="634"/>
    </row>
    <row r="249" spans="1:6">
      <c r="A249" s="634"/>
      <c r="B249" s="634"/>
      <c r="C249" s="634"/>
      <c r="D249" s="634"/>
      <c r="E249" s="634"/>
      <c r="F249" s="634"/>
    </row>
    <row r="250" spans="1:6">
      <c r="A250" s="634"/>
      <c r="B250" s="634"/>
      <c r="C250" s="634"/>
      <c r="D250" s="634"/>
      <c r="E250" s="634"/>
      <c r="F250" s="634"/>
    </row>
    <row r="251" spans="1:6">
      <c r="A251" s="634"/>
      <c r="B251" s="634"/>
      <c r="C251" s="634"/>
      <c r="D251" s="634"/>
      <c r="E251" s="634"/>
      <c r="F251" s="634"/>
    </row>
    <row r="252" spans="1:6">
      <c r="A252" s="634"/>
      <c r="B252" s="634"/>
      <c r="C252" s="634"/>
      <c r="D252" s="634"/>
      <c r="E252" s="634"/>
      <c r="F252" s="634"/>
    </row>
    <row r="253" spans="1:6">
      <c r="A253" s="634"/>
      <c r="B253" s="634"/>
      <c r="C253" s="634"/>
      <c r="D253" s="634"/>
      <c r="E253" s="634"/>
      <c r="F253" s="634"/>
    </row>
    <row r="254" spans="1:6">
      <c r="A254" s="634"/>
      <c r="B254" s="634"/>
      <c r="C254" s="634"/>
      <c r="D254" s="634"/>
      <c r="E254" s="634"/>
      <c r="F254" s="634"/>
    </row>
    <row r="255" spans="1:6">
      <c r="A255" s="634"/>
      <c r="B255" s="634"/>
      <c r="C255" s="634"/>
      <c r="D255" s="634"/>
      <c r="E255" s="634"/>
      <c r="F255" s="634"/>
    </row>
    <row r="256" spans="1:6">
      <c r="A256" s="634"/>
      <c r="B256" s="634"/>
      <c r="C256" s="634"/>
      <c r="D256" s="634"/>
      <c r="E256" s="634"/>
      <c r="F256" s="634"/>
    </row>
    <row r="257" spans="1:6">
      <c r="A257" s="634"/>
      <c r="B257" s="634"/>
      <c r="C257" s="634"/>
      <c r="D257" s="634"/>
      <c r="E257" s="634"/>
      <c r="F257" s="634"/>
    </row>
    <row r="258" spans="1:6">
      <c r="A258" s="634"/>
      <c r="B258" s="634"/>
      <c r="C258" s="634"/>
      <c r="D258" s="634"/>
      <c r="E258" s="634"/>
      <c r="F258" s="634"/>
    </row>
    <row r="259" spans="1:6">
      <c r="A259" s="634"/>
      <c r="B259" s="634"/>
      <c r="C259" s="634"/>
      <c r="D259" s="634"/>
      <c r="E259" s="634"/>
      <c r="F259" s="634"/>
    </row>
    <row r="260" spans="1:6">
      <c r="A260" s="634"/>
      <c r="B260" s="634"/>
      <c r="C260" s="634"/>
      <c r="D260" s="634"/>
      <c r="E260" s="634"/>
      <c r="F260" s="634"/>
    </row>
    <row r="261" spans="1:6">
      <c r="A261" s="634"/>
      <c r="B261" s="634"/>
      <c r="C261" s="634"/>
      <c r="D261" s="634"/>
      <c r="E261" s="634"/>
      <c r="F261" s="634"/>
    </row>
    <row r="262" spans="1:6">
      <c r="A262" s="634"/>
      <c r="B262" s="634"/>
      <c r="C262" s="634"/>
      <c r="D262" s="634"/>
      <c r="E262" s="634"/>
      <c r="F262" s="634"/>
    </row>
    <row r="263" spans="1:6">
      <c r="A263" s="634"/>
      <c r="B263" s="634"/>
      <c r="C263" s="634"/>
      <c r="D263" s="634"/>
      <c r="E263" s="634"/>
      <c r="F263" s="634"/>
    </row>
    <row r="264" spans="1:6">
      <c r="A264" s="634"/>
      <c r="B264" s="634"/>
      <c r="C264" s="634"/>
      <c r="D264" s="634"/>
      <c r="E264" s="634"/>
      <c r="F264" s="634"/>
    </row>
    <row r="265" spans="1:6">
      <c r="A265" s="634"/>
      <c r="B265" s="634"/>
      <c r="C265" s="634"/>
      <c r="D265" s="634"/>
      <c r="E265" s="634"/>
      <c r="F265" s="634"/>
    </row>
    <row r="266" spans="1:6">
      <c r="A266" s="634"/>
      <c r="B266" s="634"/>
      <c r="C266" s="634"/>
      <c r="D266" s="634"/>
      <c r="E266" s="634"/>
      <c r="F266" s="634"/>
    </row>
    <row r="267" spans="1:6">
      <c r="A267" s="634"/>
      <c r="B267" s="634"/>
      <c r="C267" s="634"/>
      <c r="D267" s="634"/>
      <c r="E267" s="634"/>
      <c r="F267" s="634"/>
    </row>
    <row r="268" spans="1:6">
      <c r="A268" s="634"/>
      <c r="B268" s="634"/>
      <c r="C268" s="634"/>
      <c r="D268" s="634"/>
      <c r="E268" s="634"/>
      <c r="F268" s="634"/>
    </row>
    <row r="269" spans="1:6">
      <c r="A269" s="634"/>
      <c r="B269" s="634"/>
      <c r="C269" s="634"/>
      <c r="D269" s="634"/>
      <c r="E269" s="634"/>
      <c r="F269" s="634"/>
    </row>
    <row r="270" spans="1:6">
      <c r="A270" s="634"/>
      <c r="B270" s="634"/>
      <c r="C270" s="634"/>
      <c r="D270" s="634"/>
      <c r="E270" s="634"/>
      <c r="F270" s="634"/>
    </row>
    <row r="271" spans="1:6">
      <c r="A271" s="634"/>
      <c r="B271" s="634"/>
      <c r="C271" s="634"/>
      <c r="D271" s="634"/>
      <c r="E271" s="634"/>
      <c r="F271" s="634"/>
    </row>
    <row r="272" spans="1:6">
      <c r="A272" s="634"/>
      <c r="B272" s="634"/>
      <c r="C272" s="634"/>
      <c r="D272" s="634"/>
      <c r="E272" s="634"/>
      <c r="F272" s="634"/>
    </row>
    <row r="273" spans="1:6">
      <c r="A273" s="634"/>
      <c r="B273" s="634"/>
      <c r="C273" s="634"/>
      <c r="D273" s="634"/>
      <c r="E273" s="634"/>
      <c r="F273" s="634"/>
    </row>
    <row r="274" spans="1:6">
      <c r="A274" s="634"/>
      <c r="B274" s="634"/>
      <c r="C274" s="634"/>
      <c r="D274" s="634"/>
      <c r="E274" s="634"/>
      <c r="F274" s="634"/>
    </row>
    <row r="275" spans="1:6">
      <c r="A275" s="634"/>
      <c r="B275" s="634"/>
      <c r="C275" s="634"/>
      <c r="D275" s="634"/>
      <c r="E275" s="634"/>
      <c r="F275" s="634"/>
    </row>
    <row r="276" spans="1:6">
      <c r="A276" s="634"/>
      <c r="B276" s="634"/>
      <c r="C276" s="634"/>
      <c r="D276" s="634"/>
      <c r="E276" s="634"/>
      <c r="F276" s="634"/>
    </row>
    <row r="277" spans="1:6">
      <c r="A277" s="634"/>
      <c r="B277" s="634"/>
      <c r="C277" s="634"/>
      <c r="D277" s="634"/>
      <c r="E277" s="634"/>
      <c r="F277" s="634"/>
    </row>
    <row r="278" spans="1:6">
      <c r="A278" s="634"/>
      <c r="B278" s="634"/>
      <c r="C278" s="634"/>
      <c r="D278" s="634"/>
      <c r="E278" s="634"/>
      <c r="F278" s="634"/>
    </row>
    <row r="279" spans="1:6">
      <c r="A279" s="634"/>
      <c r="B279" s="634"/>
      <c r="C279" s="634"/>
      <c r="D279" s="634"/>
      <c r="E279" s="634"/>
      <c r="F279" s="634"/>
    </row>
    <row r="280" spans="1:6">
      <c r="A280" s="634"/>
      <c r="B280" s="634"/>
      <c r="C280" s="634"/>
      <c r="D280" s="634"/>
      <c r="E280" s="634"/>
      <c r="F280" s="634"/>
    </row>
    <row r="281" spans="1:6">
      <c r="A281" s="634"/>
      <c r="B281" s="634"/>
      <c r="C281" s="634"/>
      <c r="D281" s="634"/>
      <c r="E281" s="634"/>
      <c r="F281" s="634"/>
    </row>
    <row r="282" spans="1:6">
      <c r="A282" s="634"/>
      <c r="B282" s="634"/>
      <c r="C282" s="634"/>
      <c r="D282" s="634"/>
      <c r="E282" s="634"/>
      <c r="F282" s="634"/>
    </row>
    <row r="283" spans="1:6">
      <c r="A283" s="634"/>
      <c r="B283" s="634"/>
      <c r="C283" s="634"/>
      <c r="D283" s="634"/>
      <c r="E283" s="634"/>
      <c r="F283" s="634"/>
    </row>
    <row r="284" spans="1:6">
      <c r="A284" s="634"/>
      <c r="B284" s="634"/>
      <c r="C284" s="634"/>
      <c r="D284" s="634"/>
      <c r="E284" s="634"/>
      <c r="F284" s="634"/>
    </row>
    <row r="285" spans="1:6">
      <c r="A285" s="634"/>
      <c r="B285" s="634"/>
      <c r="C285" s="634"/>
      <c r="D285" s="634"/>
      <c r="E285" s="634"/>
      <c r="F285" s="634"/>
    </row>
    <row r="286" spans="1:6">
      <c r="A286" s="634"/>
      <c r="B286" s="634"/>
      <c r="C286" s="634"/>
      <c r="D286" s="634"/>
      <c r="E286" s="634"/>
      <c r="F286" s="634"/>
    </row>
    <row r="287" spans="1:6">
      <c r="A287" s="634"/>
      <c r="B287" s="634"/>
      <c r="C287" s="634"/>
      <c r="D287" s="634"/>
      <c r="E287" s="634"/>
      <c r="F287" s="634"/>
    </row>
    <row r="288" spans="1:6">
      <c r="A288" s="634"/>
      <c r="B288" s="634"/>
      <c r="C288" s="634"/>
      <c r="D288" s="634"/>
      <c r="E288" s="634"/>
      <c r="F288" s="634"/>
    </row>
    <row r="289" spans="1:6">
      <c r="A289" s="634"/>
      <c r="B289" s="634"/>
      <c r="C289" s="634"/>
      <c r="D289" s="634"/>
      <c r="E289" s="634"/>
      <c r="F289" s="634"/>
    </row>
    <row r="290" spans="1:6">
      <c r="A290" s="634"/>
      <c r="B290" s="634"/>
      <c r="C290" s="634"/>
      <c r="D290" s="634"/>
      <c r="E290" s="634"/>
      <c r="F290" s="634"/>
    </row>
    <row r="291" spans="1:6">
      <c r="A291" s="634"/>
      <c r="B291" s="634"/>
      <c r="C291" s="634"/>
      <c r="D291" s="634"/>
      <c r="E291" s="634"/>
      <c r="F291" s="634"/>
    </row>
    <row r="292" spans="1:6">
      <c r="A292" s="634"/>
      <c r="B292" s="634"/>
      <c r="C292" s="634"/>
      <c r="D292" s="634"/>
      <c r="E292" s="634"/>
      <c r="F292" s="634"/>
    </row>
    <row r="293" spans="1:6">
      <c r="A293" s="634"/>
      <c r="B293" s="634"/>
      <c r="C293" s="634"/>
      <c r="D293" s="634"/>
      <c r="E293" s="634"/>
      <c r="F293" s="634"/>
    </row>
    <row r="294" spans="1:6">
      <c r="A294" s="634"/>
      <c r="B294" s="634"/>
      <c r="C294" s="634"/>
      <c r="D294" s="634"/>
      <c r="E294" s="634"/>
      <c r="F294" s="634"/>
    </row>
    <row r="295" spans="1:6">
      <c r="A295" s="634"/>
      <c r="B295" s="634"/>
      <c r="C295" s="634"/>
      <c r="D295" s="634"/>
      <c r="E295" s="634"/>
      <c r="F295" s="634"/>
    </row>
    <row r="296" spans="1:6">
      <c r="A296" s="634"/>
      <c r="B296" s="634"/>
      <c r="C296" s="634"/>
      <c r="D296" s="634"/>
      <c r="E296" s="634"/>
      <c r="F296" s="634"/>
    </row>
    <row r="297" spans="1:6">
      <c r="A297" s="634"/>
      <c r="B297" s="634"/>
      <c r="C297" s="634"/>
      <c r="D297" s="634"/>
      <c r="E297" s="634"/>
      <c r="F297" s="634"/>
    </row>
    <row r="298" spans="1:6">
      <c r="A298" s="634"/>
      <c r="B298" s="634"/>
      <c r="C298" s="634"/>
      <c r="D298" s="634"/>
      <c r="E298" s="634"/>
      <c r="F298" s="634"/>
    </row>
    <row r="299" spans="1:6">
      <c r="A299" s="634"/>
      <c r="B299" s="634"/>
      <c r="C299" s="634"/>
      <c r="D299" s="634"/>
      <c r="E299" s="634"/>
      <c r="F299" s="634"/>
    </row>
    <row r="300" spans="1:6">
      <c r="A300" s="634"/>
      <c r="B300" s="634"/>
      <c r="C300" s="634"/>
      <c r="D300" s="634"/>
      <c r="E300" s="634"/>
      <c r="F300" s="634"/>
    </row>
    <row r="301" spans="1:6">
      <c r="A301" s="634"/>
      <c r="B301" s="634"/>
      <c r="C301" s="634"/>
      <c r="D301" s="634"/>
      <c r="E301" s="634"/>
      <c r="F301" s="634"/>
    </row>
    <row r="302" spans="1:6">
      <c r="A302" s="634"/>
      <c r="B302" s="634"/>
      <c r="C302" s="634"/>
      <c r="D302" s="634"/>
      <c r="E302" s="634"/>
      <c r="F302" s="634"/>
    </row>
    <row r="303" spans="1:6">
      <c r="A303" s="634"/>
      <c r="B303" s="634"/>
      <c r="C303" s="634"/>
      <c r="D303" s="634"/>
      <c r="E303" s="634"/>
      <c r="F303" s="634"/>
    </row>
    <row r="304" spans="1:6">
      <c r="A304" s="634"/>
      <c r="B304" s="634"/>
      <c r="C304" s="634"/>
      <c r="D304" s="634"/>
      <c r="E304" s="634"/>
      <c r="F304" s="634"/>
    </row>
    <row r="305" spans="1:6">
      <c r="A305" s="634"/>
      <c r="B305" s="634"/>
      <c r="C305" s="634"/>
      <c r="D305" s="634"/>
      <c r="E305" s="634"/>
      <c r="F305" s="634"/>
    </row>
    <row r="306" spans="1:6">
      <c r="A306" s="634"/>
      <c r="B306" s="634"/>
      <c r="C306" s="634"/>
      <c r="D306" s="634"/>
      <c r="E306" s="634"/>
      <c r="F306" s="634"/>
    </row>
    <row r="307" spans="1:6">
      <c r="A307" s="634"/>
      <c r="B307" s="634"/>
      <c r="C307" s="634"/>
      <c r="D307" s="634"/>
      <c r="E307" s="634"/>
      <c r="F307" s="634"/>
    </row>
    <row r="308" spans="1:6">
      <c r="A308" s="634"/>
      <c r="B308" s="634"/>
      <c r="C308" s="634"/>
      <c r="D308" s="634"/>
      <c r="E308" s="634"/>
      <c r="F308" s="634"/>
    </row>
    <row r="309" spans="1:6">
      <c r="A309" s="634"/>
      <c r="B309" s="634"/>
      <c r="C309" s="634"/>
      <c r="D309" s="634"/>
      <c r="E309" s="634"/>
      <c r="F309" s="634"/>
    </row>
    <row r="310" spans="1:6">
      <c r="A310" s="634"/>
      <c r="B310" s="634"/>
      <c r="C310" s="634"/>
      <c r="D310" s="634"/>
      <c r="E310" s="634"/>
      <c r="F310" s="634"/>
    </row>
    <row r="311" spans="1:6">
      <c r="A311" s="634"/>
      <c r="B311" s="634"/>
      <c r="C311" s="634"/>
      <c r="D311" s="634"/>
      <c r="E311" s="634"/>
      <c r="F311" s="634"/>
    </row>
    <row r="312" spans="1:6">
      <c r="A312" s="634"/>
      <c r="B312" s="634"/>
      <c r="C312" s="634"/>
      <c r="D312" s="634"/>
      <c r="E312" s="634"/>
      <c r="F312" s="634"/>
    </row>
    <row r="313" spans="1:6">
      <c r="A313" s="634"/>
      <c r="B313" s="634"/>
      <c r="C313" s="634"/>
      <c r="D313" s="634"/>
      <c r="E313" s="634"/>
      <c r="F313" s="634"/>
    </row>
    <row r="314" spans="1:6">
      <c r="A314" s="634"/>
      <c r="B314" s="634"/>
      <c r="C314" s="634"/>
      <c r="D314" s="634"/>
      <c r="E314" s="634"/>
      <c r="F314" s="634"/>
    </row>
    <row r="315" spans="1:6">
      <c r="A315" s="634"/>
      <c r="B315" s="634"/>
      <c r="C315" s="634"/>
      <c r="D315" s="634"/>
      <c r="E315" s="634"/>
      <c r="F315" s="634"/>
    </row>
    <row r="316" spans="1:6">
      <c r="A316" s="634"/>
      <c r="B316" s="634"/>
      <c r="C316" s="634"/>
      <c r="D316" s="634"/>
      <c r="E316" s="634"/>
      <c r="F316" s="634"/>
    </row>
    <row r="317" spans="1:6">
      <c r="A317" s="634"/>
      <c r="B317" s="634"/>
      <c r="C317" s="634"/>
      <c r="D317" s="634"/>
      <c r="E317" s="634"/>
      <c r="F317" s="634"/>
    </row>
    <row r="318" spans="1:6">
      <c r="A318" s="634"/>
      <c r="B318" s="634"/>
      <c r="C318" s="634"/>
      <c r="D318" s="634"/>
      <c r="E318" s="634"/>
      <c r="F318" s="634"/>
    </row>
    <row r="319" spans="1:6">
      <c r="A319" s="634"/>
      <c r="B319" s="634"/>
      <c r="C319" s="634"/>
      <c r="D319" s="634"/>
      <c r="E319" s="634"/>
      <c r="F319" s="634"/>
    </row>
    <row r="320" spans="1:6">
      <c r="A320" s="634"/>
      <c r="B320" s="634"/>
      <c r="C320" s="634"/>
      <c r="D320" s="634"/>
      <c r="E320" s="634"/>
      <c r="F320" s="634"/>
    </row>
    <row r="321" spans="1:6">
      <c r="A321" s="634"/>
      <c r="B321" s="634"/>
      <c r="C321" s="634"/>
      <c r="D321" s="634"/>
      <c r="E321" s="634"/>
      <c r="F321" s="634"/>
    </row>
    <row r="322" spans="1:6">
      <c r="A322" s="634"/>
      <c r="B322" s="634"/>
      <c r="C322" s="634"/>
      <c r="D322" s="634"/>
      <c r="E322" s="634"/>
      <c r="F322" s="634"/>
    </row>
    <row r="323" spans="1:6">
      <c r="A323" s="634"/>
      <c r="B323" s="634"/>
      <c r="C323" s="634"/>
      <c r="D323" s="634"/>
      <c r="E323" s="634"/>
      <c r="F323" s="634"/>
    </row>
    <row r="324" spans="1:6">
      <c r="A324" s="634"/>
      <c r="B324" s="634"/>
      <c r="C324" s="634"/>
      <c r="D324" s="634"/>
      <c r="E324" s="634"/>
      <c r="F324" s="634"/>
    </row>
    <row r="325" spans="1:6">
      <c r="A325" s="634"/>
      <c r="B325" s="634"/>
      <c r="C325" s="634"/>
      <c r="D325" s="634"/>
      <c r="E325" s="634"/>
      <c r="F325" s="634"/>
    </row>
    <row r="326" spans="1:6">
      <c r="A326" s="634"/>
      <c r="B326" s="634"/>
      <c r="C326" s="634"/>
      <c r="D326" s="634"/>
      <c r="E326" s="634"/>
      <c r="F326" s="634"/>
    </row>
    <row r="327" spans="1:6">
      <c r="A327" s="634"/>
      <c r="B327" s="634"/>
      <c r="C327" s="634"/>
      <c r="D327" s="634"/>
      <c r="E327" s="634"/>
      <c r="F327" s="634"/>
    </row>
    <row r="328" spans="1:6">
      <c r="A328" s="634"/>
      <c r="B328" s="634"/>
      <c r="C328" s="634"/>
      <c r="D328" s="634"/>
      <c r="E328" s="634"/>
      <c r="F328" s="634"/>
    </row>
    <row r="329" spans="1:6">
      <c r="A329" s="634"/>
      <c r="B329" s="634"/>
      <c r="C329" s="634"/>
      <c r="D329" s="634"/>
      <c r="E329" s="634"/>
      <c r="F329" s="634"/>
    </row>
    <row r="330" spans="1:6">
      <c r="A330" s="634"/>
      <c r="B330" s="634"/>
      <c r="C330" s="634"/>
      <c r="D330" s="634"/>
      <c r="E330" s="634"/>
      <c r="F330" s="634"/>
    </row>
    <row r="331" spans="1:6">
      <c r="A331" s="634"/>
      <c r="B331" s="634"/>
      <c r="C331" s="634"/>
      <c r="D331" s="634"/>
      <c r="E331" s="634"/>
      <c r="F331" s="634"/>
    </row>
    <row r="332" spans="1:6">
      <c r="A332" s="634"/>
      <c r="B332" s="634"/>
      <c r="C332" s="634"/>
      <c r="D332" s="634"/>
      <c r="E332" s="634"/>
      <c r="F332" s="634"/>
    </row>
    <row r="333" spans="1:6">
      <c r="A333" s="634"/>
      <c r="B333" s="634"/>
      <c r="C333" s="634"/>
      <c r="D333" s="634"/>
      <c r="E333" s="634"/>
      <c r="F333" s="634"/>
    </row>
    <row r="334" spans="1:6">
      <c r="A334" s="634"/>
      <c r="B334" s="634"/>
      <c r="C334" s="634"/>
      <c r="D334" s="634"/>
      <c r="E334" s="634"/>
      <c r="F334" s="634"/>
    </row>
    <row r="335" spans="1:6">
      <c r="A335" s="634"/>
      <c r="B335" s="634"/>
      <c r="C335" s="634"/>
      <c r="D335" s="634"/>
      <c r="E335" s="634"/>
      <c r="F335" s="634"/>
    </row>
    <row r="336" spans="1:6">
      <c r="A336" s="634"/>
      <c r="B336" s="634"/>
      <c r="C336" s="634"/>
      <c r="D336" s="634"/>
      <c r="E336" s="634"/>
      <c r="F336" s="634"/>
    </row>
    <row r="337" spans="1:6">
      <c r="A337" s="634"/>
      <c r="B337" s="634"/>
      <c r="C337" s="634"/>
      <c r="D337" s="634"/>
      <c r="E337" s="634"/>
      <c r="F337" s="634"/>
    </row>
    <row r="338" spans="1:6">
      <c r="A338" s="634"/>
      <c r="B338" s="634"/>
      <c r="C338" s="634"/>
      <c r="D338" s="634"/>
      <c r="E338" s="634"/>
      <c r="F338" s="634"/>
    </row>
    <row r="339" spans="1:6">
      <c r="A339" s="634"/>
      <c r="B339" s="634"/>
      <c r="C339" s="634"/>
      <c r="D339" s="634"/>
      <c r="E339" s="634"/>
      <c r="F339" s="634"/>
    </row>
    <row r="340" spans="1:6">
      <c r="A340" s="634"/>
      <c r="B340" s="634"/>
      <c r="C340" s="634"/>
      <c r="D340" s="634"/>
      <c r="E340" s="634"/>
      <c r="F340" s="634"/>
    </row>
    <row r="341" spans="1:6">
      <c r="A341" s="634"/>
      <c r="B341" s="634"/>
      <c r="C341" s="634"/>
      <c r="D341" s="634"/>
      <c r="E341" s="634"/>
      <c r="F341" s="634"/>
    </row>
    <row r="342" spans="1:6">
      <c r="A342" s="634"/>
      <c r="B342" s="634"/>
      <c r="C342" s="634"/>
      <c r="D342" s="634"/>
      <c r="E342" s="634"/>
      <c r="F342" s="634"/>
    </row>
    <row r="343" spans="1:6">
      <c r="A343" s="634"/>
      <c r="B343" s="634"/>
      <c r="C343" s="634"/>
      <c r="D343" s="634"/>
      <c r="E343" s="634"/>
      <c r="F343" s="634"/>
    </row>
    <row r="344" spans="1:6">
      <c r="A344" s="634"/>
      <c r="B344" s="634"/>
      <c r="C344" s="634"/>
      <c r="D344" s="634"/>
      <c r="E344" s="634"/>
      <c r="F344" s="634"/>
    </row>
    <row r="345" spans="1:6">
      <c r="A345" s="634"/>
      <c r="B345" s="634"/>
      <c r="C345" s="634"/>
      <c r="D345" s="634"/>
      <c r="E345" s="634"/>
      <c r="F345" s="634"/>
    </row>
    <row r="346" spans="1:6">
      <c r="A346" s="634"/>
      <c r="B346" s="634"/>
      <c r="C346" s="634"/>
      <c r="D346" s="634"/>
      <c r="E346" s="634"/>
      <c r="F346" s="634"/>
    </row>
    <row r="347" spans="1:6">
      <c r="A347" s="634"/>
      <c r="B347" s="634"/>
      <c r="C347" s="634"/>
      <c r="D347" s="634"/>
      <c r="E347" s="634"/>
      <c r="F347" s="634"/>
    </row>
    <row r="348" spans="1:6">
      <c r="A348" s="634"/>
      <c r="B348" s="634"/>
      <c r="C348" s="634"/>
      <c r="D348" s="634"/>
      <c r="E348" s="634"/>
      <c r="F348" s="634"/>
    </row>
    <row r="349" spans="1:6">
      <c r="A349" s="634"/>
      <c r="B349" s="634"/>
      <c r="C349" s="634"/>
      <c r="D349" s="634"/>
      <c r="E349" s="634"/>
      <c r="F349" s="634"/>
    </row>
    <row r="350" spans="1:6">
      <c r="A350" s="634"/>
      <c r="B350" s="634"/>
      <c r="C350" s="634"/>
      <c r="D350" s="634"/>
      <c r="E350" s="634"/>
      <c r="F350" s="634"/>
    </row>
    <row r="351" spans="1:6">
      <c r="A351" s="634"/>
      <c r="B351" s="634"/>
      <c r="C351" s="634"/>
      <c r="D351" s="634"/>
      <c r="E351" s="634"/>
      <c r="F351" s="634"/>
    </row>
    <row r="352" spans="1:6">
      <c r="A352" s="634"/>
      <c r="B352" s="634"/>
      <c r="C352" s="634"/>
      <c r="D352" s="634"/>
      <c r="E352" s="634"/>
      <c r="F352" s="634"/>
    </row>
    <row r="353" spans="1:6">
      <c r="A353" s="634"/>
      <c r="B353" s="634"/>
      <c r="C353" s="634"/>
      <c r="D353" s="634"/>
      <c r="E353" s="634"/>
      <c r="F353" s="634"/>
    </row>
    <row r="354" spans="1:6">
      <c r="A354" s="634"/>
      <c r="B354" s="634"/>
      <c r="C354" s="634"/>
      <c r="D354" s="634"/>
      <c r="E354" s="634"/>
      <c r="F354" s="634"/>
    </row>
    <row r="355" spans="1:6">
      <c r="A355" s="634"/>
      <c r="B355" s="634"/>
      <c r="C355" s="634"/>
      <c r="D355" s="634"/>
      <c r="E355" s="634"/>
      <c r="F355" s="634"/>
    </row>
    <row r="356" spans="1:6">
      <c r="A356" s="634"/>
      <c r="B356" s="634"/>
      <c r="C356" s="634"/>
      <c r="D356" s="634"/>
      <c r="E356" s="634"/>
      <c r="F356" s="634"/>
    </row>
    <row r="357" spans="1:6">
      <c r="A357" s="634"/>
      <c r="B357" s="634"/>
      <c r="C357" s="634"/>
      <c r="D357" s="634"/>
      <c r="E357" s="634"/>
      <c r="F357" s="634"/>
    </row>
    <row r="358" spans="1:6">
      <c r="A358" s="634"/>
      <c r="B358" s="634"/>
      <c r="C358" s="634"/>
      <c r="D358" s="634"/>
      <c r="E358" s="634"/>
      <c r="F358" s="634"/>
    </row>
    <row r="359" spans="1:6">
      <c r="A359" s="634"/>
      <c r="B359" s="634"/>
      <c r="C359" s="634"/>
      <c r="D359" s="634"/>
      <c r="E359" s="634"/>
      <c r="F359" s="634"/>
    </row>
    <row r="360" spans="1:6">
      <c r="A360" s="634"/>
      <c r="B360" s="634"/>
      <c r="C360" s="634"/>
      <c r="D360" s="634"/>
      <c r="E360" s="634"/>
      <c r="F360" s="634"/>
    </row>
    <row r="361" spans="1:6">
      <c r="A361" s="634"/>
      <c r="B361" s="634"/>
      <c r="C361" s="634"/>
      <c r="D361" s="634"/>
      <c r="E361" s="634"/>
      <c r="F361" s="634"/>
    </row>
    <row r="362" spans="1:6">
      <c r="A362" s="634"/>
      <c r="B362" s="634"/>
      <c r="C362" s="634"/>
      <c r="D362" s="634"/>
      <c r="E362" s="634"/>
      <c r="F362" s="634"/>
    </row>
    <row r="363" spans="1:6">
      <c r="A363" s="634"/>
      <c r="B363" s="634"/>
      <c r="C363" s="634"/>
      <c r="D363" s="634"/>
      <c r="E363" s="634"/>
      <c r="F363" s="634"/>
    </row>
    <row r="364" spans="1:6">
      <c r="A364" s="634"/>
      <c r="B364" s="634"/>
      <c r="C364" s="634"/>
      <c r="D364" s="634"/>
      <c r="E364" s="634"/>
      <c r="F364" s="634"/>
    </row>
    <row r="365" spans="1:6">
      <c r="A365" s="634"/>
      <c r="B365" s="634"/>
      <c r="C365" s="634"/>
      <c r="D365" s="634"/>
      <c r="E365" s="634"/>
      <c r="F365" s="634"/>
    </row>
    <row r="366" spans="1:6">
      <c r="A366" s="634"/>
      <c r="B366" s="634"/>
      <c r="C366" s="634"/>
      <c r="D366" s="634"/>
      <c r="E366" s="634"/>
      <c r="F366" s="634"/>
    </row>
    <row r="367" spans="1:6">
      <c r="A367" s="634"/>
      <c r="B367" s="634"/>
      <c r="C367" s="634"/>
      <c r="D367" s="634"/>
      <c r="E367" s="634"/>
      <c r="F367" s="634"/>
    </row>
    <row r="368" spans="1:6">
      <c r="A368" s="634"/>
      <c r="B368" s="634"/>
      <c r="C368" s="634"/>
      <c r="D368" s="634"/>
      <c r="E368" s="634"/>
      <c r="F368" s="634"/>
    </row>
    <row r="369" spans="1:6">
      <c r="A369" s="634"/>
      <c r="B369" s="634"/>
      <c r="C369" s="634"/>
      <c r="D369" s="634"/>
      <c r="E369" s="634"/>
      <c r="F369" s="634"/>
    </row>
    <row r="370" spans="1:6">
      <c r="A370" s="634"/>
      <c r="B370" s="634"/>
      <c r="C370" s="634"/>
      <c r="D370" s="634"/>
      <c r="E370" s="634"/>
      <c r="F370" s="634"/>
    </row>
    <row r="371" spans="1:6">
      <c r="A371" s="634"/>
      <c r="B371" s="634"/>
      <c r="C371" s="634"/>
      <c r="D371" s="634"/>
      <c r="E371" s="634"/>
      <c r="F371" s="634"/>
    </row>
    <row r="372" spans="1:6">
      <c r="A372" s="634"/>
      <c r="B372" s="634"/>
      <c r="C372" s="634"/>
      <c r="D372" s="634"/>
      <c r="E372" s="634"/>
      <c r="F372" s="634"/>
    </row>
    <row r="373" spans="1:6">
      <c r="A373" s="634"/>
      <c r="B373" s="634"/>
      <c r="C373" s="634"/>
      <c r="D373" s="634"/>
      <c r="E373" s="634"/>
      <c r="F373" s="634"/>
    </row>
    <row r="374" spans="1:6">
      <c r="A374" s="634"/>
      <c r="B374" s="634"/>
      <c r="C374" s="634"/>
      <c r="D374" s="634"/>
      <c r="E374" s="634"/>
      <c r="F374" s="634"/>
    </row>
    <row r="375" spans="1:6">
      <c r="A375" s="634"/>
      <c r="B375" s="634"/>
      <c r="C375" s="634"/>
      <c r="D375" s="634"/>
      <c r="E375" s="634"/>
      <c r="F375" s="634"/>
    </row>
    <row r="376" spans="1:6">
      <c r="A376" s="634"/>
      <c r="B376" s="634"/>
      <c r="C376" s="634"/>
      <c r="D376" s="634"/>
      <c r="E376" s="634"/>
      <c r="F376" s="634"/>
    </row>
    <row r="377" spans="1:6">
      <c r="A377" s="634"/>
      <c r="B377" s="634"/>
      <c r="C377" s="634"/>
      <c r="D377" s="634"/>
      <c r="E377" s="634"/>
      <c r="F377" s="634"/>
    </row>
    <row r="378" spans="1:6">
      <c r="A378" s="634"/>
      <c r="B378" s="634"/>
      <c r="C378" s="634"/>
      <c r="D378" s="634"/>
      <c r="E378" s="634"/>
      <c r="F378" s="634"/>
    </row>
    <row r="379" spans="1:6">
      <c r="A379" s="634"/>
      <c r="B379" s="634"/>
      <c r="C379" s="634"/>
      <c r="D379" s="634"/>
      <c r="E379" s="634"/>
      <c r="F379" s="634"/>
    </row>
    <row r="380" spans="1:6">
      <c r="A380" s="634"/>
      <c r="B380" s="634"/>
      <c r="C380" s="634"/>
      <c r="D380" s="634"/>
      <c r="E380" s="634"/>
      <c r="F380" s="634"/>
    </row>
    <row r="381" spans="1:6">
      <c r="A381" s="634"/>
      <c r="B381" s="634"/>
      <c r="C381" s="634"/>
      <c r="D381" s="634"/>
      <c r="E381" s="634"/>
      <c r="F381" s="634"/>
    </row>
    <row r="382" spans="1:6">
      <c r="A382" s="634"/>
      <c r="B382" s="634"/>
      <c r="C382" s="634"/>
      <c r="D382" s="634"/>
      <c r="E382" s="634"/>
      <c r="F382" s="634"/>
    </row>
    <row r="383" spans="1:6">
      <c r="A383" s="634"/>
      <c r="B383" s="634"/>
      <c r="C383" s="634"/>
      <c r="D383" s="634"/>
      <c r="E383" s="634"/>
      <c r="F383" s="634"/>
    </row>
    <row r="384" spans="1:6">
      <c r="A384" s="634"/>
      <c r="B384" s="634"/>
      <c r="C384" s="634"/>
      <c r="D384" s="634"/>
      <c r="E384" s="634"/>
      <c r="F384" s="634"/>
    </row>
    <row r="385" spans="1:6">
      <c r="A385" s="634"/>
      <c r="B385" s="634"/>
      <c r="C385" s="634"/>
      <c r="D385" s="634"/>
      <c r="E385" s="634"/>
      <c r="F385" s="634"/>
    </row>
    <row r="386" spans="1:6">
      <c r="A386" s="634"/>
      <c r="B386" s="634"/>
      <c r="C386" s="634"/>
      <c r="D386" s="634"/>
      <c r="E386" s="634"/>
      <c r="F386" s="634"/>
    </row>
    <row r="387" spans="1:6">
      <c r="A387" s="634"/>
      <c r="B387" s="634"/>
      <c r="C387" s="634"/>
      <c r="D387" s="634"/>
      <c r="E387" s="634"/>
      <c r="F387" s="634"/>
    </row>
    <row r="388" spans="1:6">
      <c r="A388" s="634"/>
      <c r="B388" s="634"/>
      <c r="C388" s="634"/>
      <c r="D388" s="634"/>
      <c r="E388" s="634"/>
      <c r="F388" s="634"/>
    </row>
    <row r="389" spans="1:6">
      <c r="A389" s="634"/>
      <c r="B389" s="634"/>
      <c r="C389" s="634"/>
      <c r="D389" s="634"/>
      <c r="E389" s="634"/>
      <c r="F389" s="634"/>
    </row>
    <row r="390" spans="1:6">
      <c r="A390" s="634"/>
      <c r="B390" s="634"/>
      <c r="C390" s="634"/>
      <c r="D390" s="634"/>
      <c r="E390" s="634"/>
      <c r="F390" s="634"/>
    </row>
    <row r="391" spans="1:6">
      <c r="A391" s="634"/>
      <c r="B391" s="634"/>
      <c r="C391" s="634"/>
      <c r="D391" s="634"/>
      <c r="E391" s="634"/>
      <c r="F391" s="634"/>
    </row>
    <row r="392" spans="1:6">
      <c r="A392" s="634"/>
      <c r="B392" s="634"/>
      <c r="C392" s="634"/>
      <c r="D392" s="634"/>
      <c r="E392" s="634"/>
      <c r="F392" s="634"/>
    </row>
    <row r="393" spans="1:6">
      <c r="A393" s="634"/>
      <c r="B393" s="634"/>
      <c r="C393" s="634"/>
      <c r="D393" s="634"/>
      <c r="E393" s="634"/>
      <c r="F393" s="634"/>
    </row>
    <row r="394" spans="1:6">
      <c r="A394" s="634"/>
      <c r="B394" s="634"/>
      <c r="C394" s="634"/>
      <c r="D394" s="634"/>
      <c r="E394" s="634"/>
      <c r="F394" s="634"/>
    </row>
    <row r="395" spans="1:6">
      <c r="A395" s="634"/>
      <c r="B395" s="634"/>
      <c r="C395" s="634"/>
      <c r="D395" s="634"/>
      <c r="E395" s="634"/>
      <c r="F395" s="634"/>
    </row>
    <row r="396" spans="1:6">
      <c r="A396" s="634"/>
      <c r="B396" s="634"/>
      <c r="C396" s="634"/>
      <c r="D396" s="634"/>
      <c r="E396" s="634"/>
      <c r="F396" s="634"/>
    </row>
    <row r="397" spans="1:6">
      <c r="A397" s="634"/>
      <c r="B397" s="634"/>
      <c r="C397" s="634"/>
      <c r="D397" s="634"/>
      <c r="E397" s="634"/>
      <c r="F397" s="634"/>
    </row>
    <row r="398" spans="1:6">
      <c r="A398" s="634"/>
      <c r="B398" s="634"/>
      <c r="C398" s="634"/>
      <c r="D398" s="634"/>
      <c r="E398" s="634"/>
      <c r="F398" s="634"/>
    </row>
    <row r="399" spans="1:6">
      <c r="A399" s="634"/>
      <c r="B399" s="634"/>
      <c r="C399" s="634"/>
      <c r="D399" s="634"/>
      <c r="E399" s="634"/>
      <c r="F399" s="634"/>
    </row>
    <row r="400" spans="1:6">
      <c r="A400" s="634"/>
      <c r="B400" s="634"/>
      <c r="C400" s="634"/>
      <c r="D400" s="634"/>
      <c r="E400" s="634"/>
      <c r="F400" s="634"/>
    </row>
    <row r="401" spans="1:6">
      <c r="A401" s="634"/>
      <c r="B401" s="634"/>
      <c r="C401" s="634"/>
      <c r="D401" s="634"/>
      <c r="E401" s="634"/>
      <c r="F401" s="634"/>
    </row>
    <row r="402" spans="1:6">
      <c r="A402" s="634"/>
      <c r="B402" s="634"/>
      <c r="C402" s="634"/>
      <c r="D402" s="634"/>
      <c r="E402" s="634"/>
      <c r="F402" s="634"/>
    </row>
    <row r="403" spans="1:6">
      <c r="A403" s="634"/>
      <c r="B403" s="634"/>
      <c r="C403" s="634"/>
      <c r="D403" s="634"/>
      <c r="E403" s="634"/>
      <c r="F403" s="634"/>
    </row>
    <row r="404" spans="1:6">
      <c r="A404" s="634"/>
      <c r="B404" s="634"/>
      <c r="C404" s="634"/>
      <c r="D404" s="634"/>
      <c r="E404" s="634"/>
      <c r="F404" s="634"/>
    </row>
    <row r="405" spans="1:6">
      <c r="A405" s="634"/>
      <c r="B405" s="634"/>
      <c r="C405" s="634"/>
      <c r="D405" s="634"/>
      <c r="E405" s="634"/>
      <c r="F405" s="634"/>
    </row>
    <row r="406" spans="1:6">
      <c r="A406" s="634"/>
      <c r="B406" s="634"/>
      <c r="C406" s="634"/>
      <c r="D406" s="634"/>
      <c r="E406" s="634"/>
      <c r="F406" s="634"/>
    </row>
    <row r="407" spans="1:6">
      <c r="A407" s="634"/>
      <c r="B407" s="634"/>
      <c r="C407" s="634"/>
      <c r="D407" s="634"/>
      <c r="E407" s="634"/>
      <c r="F407" s="634"/>
    </row>
    <row r="408" spans="1:6">
      <c r="A408" s="634"/>
      <c r="B408" s="634"/>
      <c r="C408" s="634"/>
      <c r="D408" s="634"/>
      <c r="E408" s="634"/>
      <c r="F408" s="634"/>
    </row>
    <row r="409" spans="1:6">
      <c r="A409" s="634"/>
      <c r="B409" s="634"/>
      <c r="C409" s="634"/>
      <c r="D409" s="634"/>
      <c r="E409" s="634"/>
      <c r="F409" s="634"/>
    </row>
    <row r="410" spans="1:6">
      <c r="A410" s="634"/>
      <c r="B410" s="634"/>
      <c r="C410" s="634"/>
      <c r="D410" s="634"/>
      <c r="E410" s="634"/>
      <c r="F410" s="634"/>
    </row>
    <row r="411" spans="1:6">
      <c r="A411" s="634"/>
      <c r="B411" s="634"/>
      <c r="C411" s="634"/>
      <c r="D411" s="634"/>
      <c r="E411" s="634"/>
      <c r="F411" s="634"/>
    </row>
    <row r="412" spans="1:6">
      <c r="A412" s="634"/>
      <c r="B412" s="634"/>
      <c r="C412" s="634"/>
      <c r="D412" s="634"/>
      <c r="E412" s="634"/>
      <c r="F412" s="634"/>
    </row>
    <row r="413" spans="1:6">
      <c r="A413" s="634"/>
      <c r="B413" s="634"/>
      <c r="C413" s="634"/>
      <c r="D413" s="634"/>
      <c r="E413" s="634"/>
      <c r="F413" s="634"/>
    </row>
    <row r="414" spans="1:6">
      <c r="A414" s="634"/>
      <c r="B414" s="634"/>
      <c r="C414" s="634"/>
      <c r="D414" s="634"/>
      <c r="E414" s="634"/>
      <c r="F414" s="634"/>
    </row>
    <row r="415" spans="1:6">
      <c r="A415" s="634"/>
      <c r="B415" s="634"/>
      <c r="C415" s="634"/>
      <c r="D415" s="634"/>
      <c r="E415" s="634"/>
      <c r="F415" s="634"/>
    </row>
    <row r="416" spans="1:6">
      <c r="A416" s="634"/>
      <c r="B416" s="634"/>
      <c r="C416" s="634"/>
      <c r="D416" s="634"/>
      <c r="E416" s="634"/>
      <c r="F416" s="634"/>
    </row>
    <row r="417" spans="1:6">
      <c r="A417" s="634"/>
      <c r="B417" s="634"/>
      <c r="C417" s="634"/>
      <c r="D417" s="634"/>
      <c r="E417" s="634"/>
      <c r="F417" s="634"/>
    </row>
    <row r="418" spans="1:6">
      <c r="A418" s="634"/>
      <c r="B418" s="634"/>
      <c r="C418" s="634"/>
      <c r="D418" s="634"/>
      <c r="E418" s="634"/>
      <c r="F418" s="634"/>
    </row>
    <row r="419" spans="1:6">
      <c r="A419" s="634"/>
      <c r="B419" s="634"/>
      <c r="C419" s="634"/>
      <c r="D419" s="634"/>
      <c r="E419" s="634"/>
      <c r="F419" s="634"/>
    </row>
    <row r="420" spans="1:6">
      <c r="A420" s="634"/>
      <c r="B420" s="634"/>
      <c r="C420" s="634"/>
      <c r="D420" s="634"/>
      <c r="E420" s="634"/>
      <c r="F420" s="634"/>
    </row>
    <row r="421" spans="1:6">
      <c r="A421" s="634"/>
      <c r="B421" s="634"/>
      <c r="C421" s="634"/>
      <c r="D421" s="634"/>
      <c r="E421" s="634"/>
      <c r="F421" s="634"/>
    </row>
    <row r="422" spans="1:6">
      <c r="A422" s="634"/>
      <c r="B422" s="634"/>
      <c r="C422" s="634"/>
      <c r="D422" s="634"/>
      <c r="E422" s="634"/>
      <c r="F422" s="634"/>
    </row>
    <row r="423" spans="1:6">
      <c r="A423" s="634"/>
      <c r="B423" s="634"/>
      <c r="C423" s="634"/>
      <c r="D423" s="634"/>
      <c r="E423" s="634"/>
      <c r="F423" s="634"/>
    </row>
    <row r="424" spans="1:6">
      <c r="A424" s="634"/>
      <c r="B424" s="634"/>
      <c r="C424" s="634"/>
      <c r="D424" s="634"/>
      <c r="E424" s="634"/>
      <c r="F424" s="634"/>
    </row>
    <row r="425" spans="1:6">
      <c r="A425" s="634"/>
      <c r="B425" s="634"/>
      <c r="C425" s="634"/>
      <c r="D425" s="634"/>
      <c r="E425" s="634"/>
      <c r="F425" s="634"/>
    </row>
    <row r="426" spans="1:6">
      <c r="A426" s="634"/>
      <c r="B426" s="634"/>
      <c r="C426" s="634"/>
      <c r="D426" s="634"/>
      <c r="E426" s="634"/>
      <c r="F426" s="634"/>
    </row>
    <row r="427" spans="1:6">
      <c r="A427" s="634"/>
      <c r="B427" s="634"/>
      <c r="C427" s="634"/>
      <c r="D427" s="634"/>
      <c r="E427" s="634"/>
      <c r="F427" s="634"/>
    </row>
    <row r="428" spans="1:6">
      <c r="A428" s="634"/>
      <c r="B428" s="634"/>
      <c r="C428" s="634"/>
      <c r="D428" s="634"/>
      <c r="E428" s="634"/>
      <c r="F428" s="634"/>
    </row>
    <row r="429" spans="1:6">
      <c r="A429" s="634"/>
      <c r="B429" s="634"/>
      <c r="C429" s="634"/>
      <c r="D429" s="634"/>
      <c r="E429" s="634"/>
      <c r="F429" s="634"/>
    </row>
    <row r="430" spans="1:6">
      <c r="A430" s="634"/>
      <c r="B430" s="634"/>
      <c r="C430" s="634"/>
      <c r="D430" s="634"/>
      <c r="E430" s="634"/>
      <c r="F430" s="634"/>
    </row>
    <row r="431" spans="1:6">
      <c r="A431" s="634"/>
      <c r="B431" s="634"/>
      <c r="C431" s="634"/>
      <c r="D431" s="634"/>
      <c r="E431" s="634"/>
      <c r="F431" s="634"/>
    </row>
    <row r="432" spans="1:6">
      <c r="A432" s="634"/>
      <c r="B432" s="634"/>
      <c r="C432" s="634"/>
      <c r="D432" s="634"/>
      <c r="E432" s="634"/>
      <c r="F432" s="634"/>
    </row>
    <row r="433" spans="1:6">
      <c r="A433" s="634"/>
      <c r="B433" s="634"/>
      <c r="C433" s="634"/>
      <c r="D433" s="634"/>
      <c r="E433" s="634"/>
      <c r="F433" s="634"/>
    </row>
    <row r="434" spans="1:6">
      <c r="A434" s="634"/>
      <c r="B434" s="634"/>
      <c r="C434" s="634"/>
      <c r="D434" s="634"/>
      <c r="E434" s="634"/>
      <c r="F434" s="634"/>
    </row>
    <row r="435" spans="1:6">
      <c r="A435" s="634"/>
      <c r="B435" s="634"/>
      <c r="C435" s="634"/>
      <c r="D435" s="634"/>
      <c r="E435" s="634"/>
      <c r="F435" s="634"/>
    </row>
    <row r="436" spans="1:6">
      <c r="A436" s="634"/>
      <c r="B436" s="634"/>
      <c r="C436" s="634"/>
      <c r="D436" s="634"/>
      <c r="E436" s="634"/>
      <c r="F436" s="634"/>
    </row>
    <row r="437" spans="1:6">
      <c r="A437" s="634"/>
      <c r="B437" s="634"/>
      <c r="C437" s="634"/>
      <c r="D437" s="634"/>
      <c r="E437" s="634"/>
      <c r="F437" s="634"/>
    </row>
    <row r="438" spans="1:6">
      <c r="A438" s="634"/>
      <c r="B438" s="634"/>
      <c r="C438" s="634"/>
      <c r="D438" s="634"/>
      <c r="E438" s="634"/>
      <c r="F438" s="634"/>
    </row>
    <row r="439" spans="1:6">
      <c r="A439" s="634"/>
      <c r="B439" s="634"/>
      <c r="C439" s="634"/>
      <c r="D439" s="634"/>
      <c r="E439" s="634"/>
      <c r="F439" s="634"/>
    </row>
    <row r="440" spans="1:6">
      <c r="A440" s="634"/>
      <c r="B440" s="634"/>
      <c r="C440" s="634"/>
      <c r="D440" s="634"/>
      <c r="E440" s="634"/>
      <c r="F440" s="634"/>
    </row>
    <row r="441" spans="1:6">
      <c r="A441" s="634"/>
      <c r="B441" s="634"/>
      <c r="C441" s="634"/>
      <c r="D441" s="634"/>
      <c r="E441" s="634"/>
      <c r="F441" s="634"/>
    </row>
    <row r="442" spans="1:6">
      <c r="A442" s="634"/>
      <c r="B442" s="634"/>
      <c r="C442" s="634"/>
      <c r="D442" s="634"/>
      <c r="E442" s="634"/>
      <c r="F442" s="634"/>
    </row>
    <row r="443" spans="1:6">
      <c r="A443" s="634"/>
      <c r="B443" s="634"/>
      <c r="C443" s="634"/>
      <c r="D443" s="634"/>
      <c r="E443" s="634"/>
      <c r="F443" s="634"/>
    </row>
    <row r="444" spans="1:6">
      <c r="A444" s="634"/>
      <c r="B444" s="634"/>
      <c r="C444" s="634"/>
      <c r="D444" s="634"/>
      <c r="E444" s="634"/>
      <c r="F444" s="634"/>
    </row>
    <row r="445" spans="1:6">
      <c r="A445" s="634"/>
      <c r="B445" s="634"/>
      <c r="C445" s="634"/>
      <c r="D445" s="634"/>
      <c r="E445" s="634"/>
      <c r="F445" s="634"/>
    </row>
    <row r="446" spans="1:6">
      <c r="A446" s="634"/>
      <c r="B446" s="634"/>
      <c r="C446" s="634"/>
      <c r="D446" s="634"/>
      <c r="E446" s="634"/>
      <c r="F446" s="634"/>
    </row>
    <row r="447" spans="1:6">
      <c r="A447" s="634"/>
      <c r="B447" s="634"/>
      <c r="C447" s="634"/>
      <c r="D447" s="634"/>
      <c r="E447" s="634"/>
      <c r="F447" s="634"/>
    </row>
    <row r="448" spans="1:6">
      <c r="A448" s="634"/>
      <c r="B448" s="634"/>
      <c r="C448" s="634"/>
      <c r="D448" s="634"/>
      <c r="E448" s="634"/>
      <c r="F448" s="634"/>
    </row>
    <row r="449" spans="1:6">
      <c r="A449" s="634"/>
      <c r="B449" s="634"/>
      <c r="C449" s="634"/>
      <c r="D449" s="634"/>
      <c r="E449" s="634"/>
      <c r="F449" s="634"/>
    </row>
    <row r="450" spans="1:6">
      <c r="A450" s="634"/>
      <c r="B450" s="634"/>
      <c r="C450" s="634"/>
      <c r="D450" s="634"/>
      <c r="E450" s="634"/>
      <c r="F450" s="634"/>
    </row>
    <row r="451" spans="1:6">
      <c r="A451" s="634"/>
      <c r="B451" s="634"/>
      <c r="C451" s="634"/>
      <c r="D451" s="634"/>
      <c r="E451" s="634"/>
      <c r="F451" s="634"/>
    </row>
    <row r="452" spans="1:6">
      <c r="A452" s="634"/>
      <c r="B452" s="634"/>
      <c r="C452" s="634"/>
      <c r="D452" s="634"/>
      <c r="E452" s="634"/>
      <c r="F452" s="634"/>
    </row>
    <row r="453" spans="1:6">
      <c r="A453" s="634"/>
      <c r="B453" s="634"/>
      <c r="C453" s="634"/>
      <c r="D453" s="634"/>
      <c r="E453" s="634"/>
      <c r="F453" s="634"/>
    </row>
    <row r="454" spans="1:6">
      <c r="A454" s="634"/>
      <c r="B454" s="634"/>
      <c r="C454" s="634"/>
      <c r="D454" s="634"/>
      <c r="E454" s="634"/>
      <c r="F454" s="634"/>
    </row>
    <row r="455" spans="1:6">
      <c r="A455" s="634"/>
      <c r="B455" s="634"/>
      <c r="C455" s="634"/>
      <c r="D455" s="634"/>
      <c r="E455" s="634"/>
      <c r="F455" s="634"/>
    </row>
    <row r="456" spans="1:6">
      <c r="A456" s="634"/>
      <c r="B456" s="634"/>
      <c r="C456" s="634"/>
      <c r="D456" s="634"/>
      <c r="E456" s="634"/>
      <c r="F456" s="634"/>
    </row>
    <row r="457" spans="1:6">
      <c r="A457" s="634"/>
      <c r="B457" s="634"/>
      <c r="C457" s="634"/>
      <c r="D457" s="634"/>
      <c r="E457" s="634"/>
      <c r="F457" s="634"/>
    </row>
    <row r="458" spans="1:6">
      <c r="A458" s="634"/>
      <c r="B458" s="634"/>
      <c r="C458" s="634"/>
      <c r="D458" s="634"/>
      <c r="E458" s="634"/>
      <c r="F458" s="634"/>
    </row>
    <row r="459" spans="1:6">
      <c r="A459" s="634"/>
      <c r="B459" s="634"/>
      <c r="C459" s="634"/>
      <c r="D459" s="634"/>
      <c r="E459" s="634"/>
      <c r="F459" s="634"/>
    </row>
    <row r="460" spans="1:6">
      <c r="A460" s="634"/>
      <c r="B460" s="634"/>
      <c r="C460" s="634"/>
      <c r="D460" s="634"/>
      <c r="E460" s="634"/>
      <c r="F460" s="634"/>
    </row>
    <row r="461" spans="1:6">
      <c r="A461" s="634"/>
      <c r="B461" s="634"/>
      <c r="C461" s="634"/>
      <c r="D461" s="634"/>
      <c r="E461" s="634"/>
      <c r="F461" s="634"/>
    </row>
    <row r="462" spans="1:6">
      <c r="A462" s="634"/>
      <c r="B462" s="634"/>
      <c r="C462" s="634"/>
      <c r="D462" s="634"/>
      <c r="E462" s="634"/>
      <c r="F462" s="634"/>
    </row>
    <row r="463" spans="1:6">
      <c r="A463" s="634"/>
      <c r="B463" s="634"/>
      <c r="C463" s="634"/>
      <c r="D463" s="634"/>
      <c r="E463" s="634"/>
      <c r="F463" s="634"/>
    </row>
    <row r="464" spans="1:6">
      <c r="A464" s="634"/>
      <c r="B464" s="634"/>
      <c r="C464" s="634"/>
      <c r="D464" s="634"/>
      <c r="E464" s="634"/>
      <c r="F464" s="634"/>
    </row>
    <row r="465" spans="1:6">
      <c r="A465" s="634"/>
      <c r="B465" s="634"/>
      <c r="C465" s="634"/>
      <c r="D465" s="634"/>
      <c r="E465" s="634"/>
      <c r="F465" s="634"/>
    </row>
    <row r="466" spans="1:6">
      <c r="A466" s="634"/>
      <c r="B466" s="634"/>
      <c r="C466" s="634"/>
      <c r="D466" s="634"/>
      <c r="E466" s="634"/>
      <c r="F466" s="634"/>
    </row>
    <row r="467" spans="1:6">
      <c r="A467" s="634"/>
      <c r="B467" s="634"/>
      <c r="C467" s="634"/>
      <c r="D467" s="634"/>
      <c r="E467" s="634"/>
      <c r="F467" s="634"/>
    </row>
    <row r="468" spans="1:6">
      <c r="A468" s="634"/>
      <c r="B468" s="634"/>
      <c r="C468" s="634"/>
      <c r="D468" s="634"/>
      <c r="E468" s="634"/>
      <c r="F468" s="634"/>
    </row>
    <row r="469" spans="1:6">
      <c r="A469" s="634"/>
      <c r="B469" s="634"/>
      <c r="C469" s="634"/>
      <c r="D469" s="634"/>
      <c r="E469" s="634"/>
      <c r="F469" s="634"/>
    </row>
    <row r="470" spans="1:6">
      <c r="A470" s="634"/>
      <c r="B470" s="634"/>
      <c r="C470" s="634"/>
      <c r="D470" s="634"/>
      <c r="E470" s="634"/>
      <c r="F470" s="634"/>
    </row>
    <row r="471" spans="1:6">
      <c r="A471" s="634"/>
      <c r="B471" s="634"/>
      <c r="C471" s="634"/>
      <c r="D471" s="634"/>
      <c r="E471" s="634"/>
      <c r="F471" s="634"/>
    </row>
    <row r="472" spans="1:6">
      <c r="A472" s="634"/>
      <c r="B472" s="634"/>
      <c r="C472" s="634"/>
      <c r="D472" s="634"/>
      <c r="E472" s="634"/>
      <c r="F472" s="634"/>
    </row>
    <row r="473" spans="1:6">
      <c r="A473" s="634"/>
      <c r="B473" s="634"/>
      <c r="C473" s="634"/>
      <c r="D473" s="634"/>
      <c r="E473" s="634"/>
      <c r="F473" s="634"/>
    </row>
    <row r="474" spans="1:6">
      <c r="A474" s="634"/>
      <c r="B474" s="634"/>
      <c r="C474" s="634"/>
      <c r="D474" s="634"/>
      <c r="E474" s="634"/>
      <c r="F474" s="634"/>
    </row>
    <row r="475" spans="1:6">
      <c r="A475" s="634"/>
      <c r="B475" s="634"/>
      <c r="C475" s="634"/>
      <c r="D475" s="634"/>
      <c r="E475" s="634"/>
      <c r="F475" s="634"/>
    </row>
    <row r="476" spans="1:6">
      <c r="A476" s="634"/>
      <c r="B476" s="634"/>
      <c r="C476" s="634"/>
      <c r="D476" s="634"/>
      <c r="E476" s="634"/>
      <c r="F476" s="634"/>
    </row>
    <row r="477" spans="1:6">
      <c r="A477" s="634"/>
      <c r="B477" s="634"/>
      <c r="C477" s="634"/>
      <c r="D477" s="634"/>
      <c r="E477" s="634"/>
      <c r="F477" s="634"/>
    </row>
    <row r="478" spans="1:6">
      <c r="A478" s="634"/>
      <c r="B478" s="634"/>
      <c r="C478" s="634"/>
      <c r="D478" s="634"/>
      <c r="E478" s="634"/>
      <c r="F478" s="634"/>
    </row>
    <row r="479" spans="1:6">
      <c r="A479" s="634"/>
      <c r="B479" s="634"/>
      <c r="C479" s="634"/>
      <c r="D479" s="634"/>
      <c r="E479" s="634"/>
      <c r="F479" s="634"/>
    </row>
    <row r="480" spans="1:6">
      <c r="A480" s="634"/>
      <c r="B480" s="634"/>
      <c r="C480" s="634"/>
      <c r="D480" s="634"/>
      <c r="E480" s="634"/>
      <c r="F480" s="634"/>
    </row>
    <row r="481" spans="1:6">
      <c r="A481" s="634"/>
      <c r="B481" s="634"/>
      <c r="C481" s="634"/>
      <c r="D481" s="634"/>
      <c r="E481" s="634"/>
      <c r="F481" s="634"/>
    </row>
    <row r="482" spans="1:6">
      <c r="A482" s="634"/>
      <c r="B482" s="634"/>
      <c r="C482" s="634"/>
      <c r="D482" s="634"/>
      <c r="E482" s="634"/>
      <c r="F482" s="634"/>
    </row>
    <row r="483" spans="1:6">
      <c r="A483" s="634"/>
      <c r="B483" s="634"/>
      <c r="C483" s="634"/>
      <c r="D483" s="634"/>
      <c r="E483" s="634"/>
      <c r="F483" s="634"/>
    </row>
    <row r="484" spans="1:6">
      <c r="A484" s="634"/>
      <c r="B484" s="634"/>
      <c r="C484" s="634"/>
      <c r="D484" s="634"/>
      <c r="E484" s="634"/>
      <c r="F484" s="634"/>
    </row>
    <row r="485" spans="1:6">
      <c r="A485" s="634"/>
      <c r="B485" s="634"/>
      <c r="C485" s="634"/>
      <c r="D485" s="634"/>
      <c r="E485" s="634"/>
      <c r="F485" s="634"/>
    </row>
    <row r="486" spans="1:6">
      <c r="A486" s="634"/>
      <c r="B486" s="634"/>
      <c r="C486" s="634"/>
      <c r="D486" s="634"/>
      <c r="E486" s="634"/>
      <c r="F486" s="634"/>
    </row>
    <row r="487" spans="1:6">
      <c r="A487" s="634"/>
      <c r="B487" s="634"/>
      <c r="C487" s="634"/>
      <c r="D487" s="634"/>
      <c r="E487" s="634"/>
      <c r="F487" s="634"/>
    </row>
    <row r="488" spans="1:6">
      <c r="A488" s="634"/>
      <c r="B488" s="634"/>
      <c r="C488" s="634"/>
      <c r="D488" s="634"/>
      <c r="E488" s="634"/>
      <c r="F488" s="634"/>
    </row>
    <row r="489" spans="1:6">
      <c r="A489" s="634"/>
      <c r="B489" s="634"/>
      <c r="C489" s="634"/>
      <c r="D489" s="634"/>
      <c r="E489" s="634"/>
      <c r="F489" s="634"/>
    </row>
    <row r="490" spans="1:6">
      <c r="A490" s="634"/>
      <c r="B490" s="634"/>
      <c r="C490" s="634"/>
      <c r="D490" s="634"/>
      <c r="E490" s="634"/>
      <c r="F490" s="634"/>
    </row>
    <row r="491" spans="1:6">
      <c r="A491" s="634"/>
      <c r="B491" s="634"/>
      <c r="C491" s="634"/>
      <c r="D491" s="634"/>
      <c r="E491" s="634"/>
      <c r="F491" s="634"/>
    </row>
    <row r="492" spans="1:6">
      <c r="A492" s="634"/>
      <c r="B492" s="634"/>
      <c r="C492" s="634"/>
      <c r="D492" s="634"/>
      <c r="E492" s="634"/>
      <c r="F492" s="634"/>
    </row>
    <row r="493" spans="1:6">
      <c r="A493" s="634"/>
      <c r="B493" s="634"/>
      <c r="C493" s="634"/>
      <c r="D493" s="634"/>
      <c r="E493" s="634"/>
      <c r="F493" s="634"/>
    </row>
    <row r="494" spans="1:6">
      <c r="A494" s="634"/>
      <c r="B494" s="634"/>
      <c r="C494" s="634"/>
      <c r="D494" s="634"/>
      <c r="E494" s="634"/>
      <c r="F494" s="634"/>
    </row>
    <row r="495" spans="1:6">
      <c r="A495" s="634"/>
      <c r="B495" s="634"/>
      <c r="C495" s="634"/>
      <c r="D495" s="634"/>
      <c r="E495" s="634"/>
      <c r="F495" s="634"/>
    </row>
    <row r="496" spans="1:6">
      <c r="A496" s="634"/>
      <c r="B496" s="634"/>
      <c r="C496" s="634"/>
      <c r="D496" s="634"/>
      <c r="E496" s="634"/>
      <c r="F496" s="634"/>
    </row>
    <row r="497" spans="1:6">
      <c r="A497" s="634"/>
      <c r="B497" s="634"/>
      <c r="C497" s="634"/>
      <c r="D497" s="634"/>
      <c r="E497" s="634"/>
      <c r="F497" s="634"/>
    </row>
    <row r="498" spans="1:6">
      <c r="A498" s="634"/>
      <c r="B498" s="634"/>
      <c r="C498" s="634"/>
      <c r="D498" s="634"/>
      <c r="E498" s="634"/>
      <c r="F498" s="634"/>
    </row>
    <row r="499" spans="1:6">
      <c r="A499" s="634"/>
      <c r="B499" s="634"/>
      <c r="C499" s="634"/>
      <c r="D499" s="634"/>
      <c r="E499" s="634"/>
      <c r="F499" s="634"/>
    </row>
    <row r="500" spans="1:6">
      <c r="A500" s="634"/>
      <c r="B500" s="634"/>
      <c r="C500" s="634"/>
      <c r="D500" s="634"/>
      <c r="E500" s="634"/>
      <c r="F500" s="634"/>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3"/>
  <sheetViews>
    <sheetView tabSelected="1" zoomScale="130" zoomScaleNormal="130" workbookViewId="0">
      <selection activeCell="H15" sqref="H15:I15"/>
    </sheetView>
  </sheetViews>
  <sheetFormatPr baseColWidth="10" defaultColWidth="0" defaultRowHeight="24" customHeight="1" zeroHeight="1"/>
  <cols>
    <col min="1" max="1" width="3.77734375" style="646" customWidth="1"/>
    <col min="2" max="2" width="3.77734375" style="644" customWidth="1"/>
    <col min="3" max="3" width="3.33203125" style="645" bestFit="1" customWidth="1"/>
    <col min="4" max="4" width="36.77734375" style="646" customWidth="1"/>
    <col min="5" max="5" width="4" style="647" customWidth="1"/>
    <col min="6" max="6" width="19.6640625" style="648" customWidth="1"/>
    <col min="7" max="7" width="5.109375" style="645" customWidth="1"/>
    <col min="8" max="8" width="5.109375" style="646" customWidth="1"/>
    <col min="9" max="9" width="42.44140625" style="646" customWidth="1"/>
    <col min="10" max="10" width="4.44140625" style="647" customWidth="1"/>
    <col min="11" max="11" width="19.44140625" style="649" customWidth="1"/>
    <col min="12" max="12" width="3.44140625" style="646" customWidth="1"/>
    <col min="13" max="13" width="7.44140625" style="646" customWidth="1"/>
    <col min="14" max="14" width="11.109375" style="646" hidden="1" customWidth="1"/>
    <col min="15" max="15" width="49" style="646" hidden="1" customWidth="1"/>
    <col min="16" max="16" width="18.44140625" style="646" hidden="1" customWidth="1"/>
    <col min="17" max="17" width="12" style="646" hidden="1" customWidth="1"/>
    <col min="18" max="16384" width="10.77734375" style="646" hidden="1"/>
  </cols>
  <sheetData>
    <row r="1" spans="2:11" thickBot="1"/>
    <row r="2" spans="2:11" ht="23.55" customHeight="1">
      <c r="B2" s="737"/>
      <c r="C2" s="738"/>
      <c r="D2" s="738"/>
      <c r="E2" s="738"/>
      <c r="F2" s="738"/>
      <c r="G2" s="738"/>
      <c r="H2" s="738"/>
      <c r="I2" s="738"/>
      <c r="J2" s="738"/>
      <c r="K2" s="739"/>
    </row>
    <row r="3" spans="2:11" ht="23.55" customHeight="1">
      <c r="B3" s="740"/>
      <c r="C3" s="741"/>
      <c r="D3" s="741"/>
      <c r="E3" s="741"/>
      <c r="F3" s="741"/>
      <c r="G3" s="741"/>
      <c r="H3" s="741"/>
      <c r="I3" s="741"/>
      <c r="J3" s="741"/>
      <c r="K3" s="742"/>
    </row>
    <row r="4" spans="2:11" ht="23.55" customHeight="1" thickBot="1">
      <c r="B4" s="740"/>
      <c r="C4" s="741"/>
      <c r="D4" s="741"/>
      <c r="E4" s="741"/>
      <c r="F4" s="741"/>
      <c r="G4" s="741"/>
      <c r="H4" s="741"/>
      <c r="I4" s="741"/>
      <c r="J4" s="741"/>
      <c r="K4" s="742"/>
    </row>
    <row r="5" spans="2:11" ht="15.6">
      <c r="B5" s="743" t="s">
        <v>1093</v>
      </c>
      <c r="C5" s="744"/>
      <c r="D5" s="744"/>
      <c r="E5" s="744" t="s">
        <v>1094</v>
      </c>
      <c r="F5" s="744"/>
      <c r="G5" s="744"/>
      <c r="H5" s="744"/>
      <c r="I5" s="744" t="s">
        <v>1095</v>
      </c>
      <c r="J5" s="744"/>
      <c r="K5" s="745"/>
    </row>
    <row r="6" spans="2:11" ht="15.6">
      <c r="B6" s="746"/>
      <c r="C6" s="747"/>
      <c r="D6" s="747"/>
      <c r="E6" s="748"/>
      <c r="F6" s="748"/>
      <c r="G6" s="748"/>
      <c r="H6" s="748"/>
      <c r="I6" s="747"/>
      <c r="J6" s="747"/>
      <c r="K6" s="749"/>
    </row>
    <row r="7" spans="2:11" ht="15.6">
      <c r="B7" s="722" t="s">
        <v>1096</v>
      </c>
      <c r="C7" s="723"/>
      <c r="D7" s="723"/>
      <c r="E7" s="724"/>
      <c r="F7" s="725"/>
      <c r="G7" s="726"/>
      <c r="H7" s="726"/>
      <c r="I7" s="650" t="s">
        <v>1097</v>
      </c>
      <c r="J7" s="727"/>
      <c r="K7" s="728"/>
    </row>
    <row r="8" spans="2:11" ht="22.05" customHeight="1">
      <c r="B8" s="729" t="s">
        <v>173</v>
      </c>
      <c r="C8" s="731" t="s">
        <v>1098</v>
      </c>
      <c r="D8" s="731"/>
      <c r="E8" s="651">
        <v>28</v>
      </c>
      <c r="F8" s="651">
        <v>0</v>
      </c>
      <c r="G8" s="732" t="s">
        <v>1099</v>
      </c>
      <c r="H8" s="732"/>
      <c r="I8" s="733"/>
      <c r="J8" s="652">
        <v>68</v>
      </c>
      <c r="K8" s="652">
        <v>0</v>
      </c>
    </row>
    <row r="9" spans="2:11" ht="22.05" customHeight="1">
      <c r="B9" s="730"/>
      <c r="C9" s="734" t="s">
        <v>1100</v>
      </c>
      <c r="D9" s="734"/>
      <c r="E9" s="653">
        <v>29</v>
      </c>
      <c r="F9" s="653">
        <v>0</v>
      </c>
      <c r="G9" s="716" t="s">
        <v>1101</v>
      </c>
      <c r="H9" s="713" t="s">
        <v>1102</v>
      </c>
      <c r="I9" s="735"/>
      <c r="J9" s="654">
        <v>69</v>
      </c>
      <c r="K9" s="654">
        <v>0</v>
      </c>
    </row>
    <row r="10" spans="2:11" ht="22.05" customHeight="1">
      <c r="B10" s="730"/>
      <c r="C10" s="736" t="s">
        <v>1103</v>
      </c>
      <c r="D10" s="736"/>
      <c r="E10" s="656">
        <v>30</v>
      </c>
      <c r="F10" s="656">
        <f>F8-F9</f>
        <v>0</v>
      </c>
      <c r="G10" s="716"/>
      <c r="H10" s="705" t="s">
        <v>1104</v>
      </c>
      <c r="I10" s="706"/>
      <c r="J10" s="652">
        <v>70</v>
      </c>
      <c r="K10" s="652">
        <v>0</v>
      </c>
    </row>
    <row r="11" spans="2:11" ht="22.05" customHeight="1">
      <c r="B11" s="720" t="s">
        <v>1105</v>
      </c>
      <c r="C11" s="719" t="s">
        <v>259</v>
      </c>
      <c r="D11" s="657" t="s">
        <v>1106</v>
      </c>
      <c r="E11" s="653">
        <v>31</v>
      </c>
      <c r="F11" s="653">
        <v>0</v>
      </c>
      <c r="G11" s="716"/>
      <c r="H11" s="709" t="s">
        <v>1107</v>
      </c>
      <c r="I11" s="706"/>
      <c r="J11" s="659">
        <v>71</v>
      </c>
      <c r="K11" s="659">
        <f>K9-K10</f>
        <v>0</v>
      </c>
    </row>
    <row r="12" spans="2:11" ht="22.05" customHeight="1">
      <c r="B12" s="720"/>
      <c r="C12" s="719"/>
      <c r="D12" s="660" t="s">
        <v>1104</v>
      </c>
      <c r="E12" s="656">
        <v>32</v>
      </c>
      <c r="F12" s="656">
        <v>0</v>
      </c>
      <c r="G12" s="716"/>
      <c r="H12" s="705" t="s">
        <v>1108</v>
      </c>
      <c r="I12" s="706"/>
      <c r="J12" s="652">
        <v>72</v>
      </c>
      <c r="K12" s="652">
        <v>0</v>
      </c>
    </row>
    <row r="13" spans="2:11" ht="22.05" customHeight="1">
      <c r="B13" s="720"/>
      <c r="C13" s="719"/>
      <c r="D13" s="661" t="s">
        <v>1109</v>
      </c>
      <c r="E13" s="653">
        <v>33</v>
      </c>
      <c r="F13" s="653">
        <v>0</v>
      </c>
      <c r="G13" s="716"/>
      <c r="H13" s="709" t="s">
        <v>1110</v>
      </c>
      <c r="I13" s="706"/>
      <c r="J13" s="659">
        <v>73</v>
      </c>
      <c r="K13" s="659">
        <f>K11-K12</f>
        <v>0</v>
      </c>
    </row>
    <row r="14" spans="2:11" ht="22.05" customHeight="1">
      <c r="B14" s="720"/>
      <c r="C14" s="719"/>
      <c r="D14" s="662" t="s">
        <v>1111</v>
      </c>
      <c r="E14" s="656">
        <v>34</v>
      </c>
      <c r="F14" s="656">
        <f>F11-F12-F13</f>
        <v>0</v>
      </c>
      <c r="G14" s="716" t="s">
        <v>1112</v>
      </c>
      <c r="H14" s="705" t="s">
        <v>1113</v>
      </c>
      <c r="I14" s="706"/>
      <c r="J14" s="652">
        <v>74</v>
      </c>
      <c r="K14" s="652">
        <v>0</v>
      </c>
    </row>
    <row r="15" spans="2:11" ht="22.05" customHeight="1">
      <c r="B15" s="720"/>
      <c r="C15" s="719"/>
      <c r="D15" s="661" t="s">
        <v>1114</v>
      </c>
      <c r="E15" s="653">
        <v>35</v>
      </c>
      <c r="F15" s="653">
        <v>0</v>
      </c>
      <c r="G15" s="716"/>
      <c r="H15" s="713" t="s">
        <v>1104</v>
      </c>
      <c r="I15" s="706"/>
      <c r="J15" s="654">
        <v>75</v>
      </c>
      <c r="K15" s="654">
        <v>0</v>
      </c>
    </row>
    <row r="16" spans="2:11" ht="22.05" customHeight="1">
      <c r="B16" s="720"/>
      <c r="C16" s="719"/>
      <c r="D16" s="662" t="s">
        <v>1115</v>
      </c>
      <c r="E16" s="656">
        <v>36</v>
      </c>
      <c r="F16" s="656">
        <v>0</v>
      </c>
      <c r="G16" s="716"/>
      <c r="H16" s="710" t="s">
        <v>1116</v>
      </c>
      <c r="I16" s="706"/>
      <c r="J16" s="663">
        <v>76</v>
      </c>
      <c r="K16" s="663">
        <f>K14-K15</f>
        <v>0</v>
      </c>
    </row>
    <row r="17" spans="2:11" ht="22.05" customHeight="1">
      <c r="B17" s="720"/>
      <c r="C17" s="719"/>
      <c r="D17" s="657" t="s">
        <v>1117</v>
      </c>
      <c r="E17" s="664">
        <v>37</v>
      </c>
      <c r="F17" s="664">
        <f>F14-F16</f>
        <v>0</v>
      </c>
      <c r="G17" s="716"/>
      <c r="H17" s="713" t="s">
        <v>1118</v>
      </c>
      <c r="I17" s="706"/>
      <c r="J17" s="654">
        <v>77</v>
      </c>
      <c r="K17" s="654">
        <v>0</v>
      </c>
    </row>
    <row r="18" spans="2:11" ht="22.05" customHeight="1">
      <c r="B18" s="720"/>
      <c r="C18" s="719" t="s">
        <v>261</v>
      </c>
      <c r="D18" s="660" t="s">
        <v>1119</v>
      </c>
      <c r="E18" s="665">
        <v>38</v>
      </c>
      <c r="F18" s="665">
        <v>0</v>
      </c>
      <c r="G18" s="716"/>
      <c r="H18" s="705" t="s">
        <v>1120</v>
      </c>
      <c r="I18" s="706"/>
      <c r="J18" s="652">
        <v>78</v>
      </c>
      <c r="K18" s="652">
        <v>0</v>
      </c>
    </row>
    <row r="19" spans="2:11" ht="22.05" customHeight="1">
      <c r="B19" s="720"/>
      <c r="C19" s="719"/>
      <c r="D19" s="661" t="s">
        <v>1104</v>
      </c>
      <c r="E19" s="653">
        <v>39</v>
      </c>
      <c r="F19" s="653">
        <v>0</v>
      </c>
      <c r="G19" s="716"/>
      <c r="H19" s="713" t="s">
        <v>1121</v>
      </c>
      <c r="I19" s="706"/>
      <c r="J19" s="654">
        <v>79</v>
      </c>
      <c r="K19" s="654">
        <v>0</v>
      </c>
    </row>
    <row r="20" spans="2:11" ht="22.05" customHeight="1">
      <c r="B20" s="720"/>
      <c r="C20" s="719"/>
      <c r="D20" s="660" t="s">
        <v>1122</v>
      </c>
      <c r="E20" s="666">
        <v>40</v>
      </c>
      <c r="F20" s="666">
        <v>0</v>
      </c>
      <c r="G20" s="716"/>
      <c r="H20" s="705" t="s">
        <v>1123</v>
      </c>
      <c r="I20" s="706"/>
      <c r="J20" s="652">
        <v>80</v>
      </c>
      <c r="K20" s="652">
        <v>0</v>
      </c>
    </row>
    <row r="21" spans="2:11" ht="22.05" customHeight="1">
      <c r="B21" s="720"/>
      <c r="C21" s="719"/>
      <c r="D21" s="657" t="s">
        <v>1124</v>
      </c>
      <c r="E21" s="664">
        <v>41</v>
      </c>
      <c r="F21" s="664">
        <f>IF(F18-F19-F20&gt;0,F18-F19-F20,0)</f>
        <v>0</v>
      </c>
      <c r="G21" s="716" t="s">
        <v>1125</v>
      </c>
      <c r="H21" s="713" t="s">
        <v>1126</v>
      </c>
      <c r="I21" s="706"/>
      <c r="J21" s="654">
        <v>81</v>
      </c>
      <c r="K21" s="654">
        <v>0</v>
      </c>
    </row>
    <row r="22" spans="2:11" ht="22.05" customHeight="1">
      <c r="B22" s="720"/>
      <c r="C22" s="719"/>
      <c r="D22" s="660" t="s">
        <v>1127</v>
      </c>
      <c r="E22" s="648">
        <v>42</v>
      </c>
      <c r="F22" s="648">
        <v>0</v>
      </c>
      <c r="G22" s="716"/>
      <c r="H22" s="705" t="s">
        <v>1128</v>
      </c>
      <c r="I22" s="706"/>
      <c r="J22" s="652">
        <v>82</v>
      </c>
      <c r="K22" s="652">
        <v>0</v>
      </c>
    </row>
    <row r="23" spans="2:11" ht="22.05" customHeight="1">
      <c r="B23" s="720"/>
      <c r="C23" s="719"/>
      <c r="D23" s="661" t="s">
        <v>1129</v>
      </c>
      <c r="E23" s="653">
        <v>43</v>
      </c>
      <c r="F23" s="653">
        <v>0</v>
      </c>
      <c r="G23" s="716"/>
      <c r="H23" s="713" t="s">
        <v>1130</v>
      </c>
      <c r="I23" s="706"/>
      <c r="J23" s="654">
        <v>83</v>
      </c>
      <c r="K23" s="654">
        <v>0</v>
      </c>
    </row>
    <row r="24" spans="2:11" ht="22.05" customHeight="1">
      <c r="B24" s="720"/>
      <c r="C24" s="719"/>
      <c r="D24" s="662" t="s">
        <v>1115</v>
      </c>
      <c r="E24" s="666">
        <v>44</v>
      </c>
      <c r="F24" s="666">
        <v>0</v>
      </c>
      <c r="G24" s="716"/>
      <c r="H24" s="710" t="s">
        <v>1131</v>
      </c>
      <c r="I24" s="706"/>
      <c r="J24" s="663">
        <v>84</v>
      </c>
      <c r="K24" s="663">
        <f>IF(K21-K22-K23&gt;0,K21-K22-K23,0)</f>
        <v>0</v>
      </c>
    </row>
    <row r="25" spans="2:11" ht="22.05" customHeight="1">
      <c r="B25" s="720"/>
      <c r="C25" s="719"/>
      <c r="D25" s="657" t="s">
        <v>1132</v>
      </c>
      <c r="E25" s="664">
        <v>45</v>
      </c>
      <c r="F25" s="664">
        <f>IF(F18+F22-F19-F20-F24&gt;0,F18+F22-F19-F20-F24,0)</f>
        <v>0</v>
      </c>
      <c r="G25" s="716" t="s">
        <v>1133</v>
      </c>
      <c r="H25" s="719" t="s">
        <v>1134</v>
      </c>
      <c r="I25" s="661" t="s">
        <v>1135</v>
      </c>
      <c r="J25" s="654">
        <v>85</v>
      </c>
      <c r="K25" s="654">
        <v>0</v>
      </c>
    </row>
    <row r="26" spans="2:11" ht="22.05" customHeight="1">
      <c r="B26" s="720"/>
      <c r="C26" s="719"/>
      <c r="D26" s="662" t="s">
        <v>1136</v>
      </c>
      <c r="E26" s="665">
        <v>46</v>
      </c>
      <c r="F26" s="665">
        <f>IF(F19+F20-F18-F22&gt;0,F19+F20-F18-F22,0)</f>
        <v>0</v>
      </c>
      <c r="G26" s="716"/>
      <c r="H26" s="719"/>
      <c r="I26" s="660" t="s">
        <v>1137</v>
      </c>
      <c r="J26" s="652">
        <v>86</v>
      </c>
      <c r="K26" s="652">
        <v>0</v>
      </c>
    </row>
    <row r="27" spans="2:11" ht="22.05" customHeight="1">
      <c r="B27" s="720"/>
      <c r="C27" s="719"/>
      <c r="D27" s="661" t="s">
        <v>1138</v>
      </c>
      <c r="E27" s="653">
        <v>47</v>
      </c>
      <c r="F27" s="653">
        <v>0</v>
      </c>
      <c r="G27" s="716"/>
      <c r="H27" s="719"/>
      <c r="I27" s="661" t="s">
        <v>1139</v>
      </c>
      <c r="J27" s="654">
        <v>87</v>
      </c>
      <c r="K27" s="654">
        <v>0</v>
      </c>
    </row>
    <row r="28" spans="2:11" ht="22.05" customHeight="1">
      <c r="B28" s="720"/>
      <c r="C28" s="719"/>
      <c r="D28" s="662" t="s">
        <v>1140</v>
      </c>
      <c r="E28" s="655">
        <v>48</v>
      </c>
      <c r="F28" s="665">
        <f>IF(F25&gt;0,F25-F27,0)</f>
        <v>0</v>
      </c>
      <c r="G28" s="716"/>
      <c r="H28" s="719"/>
      <c r="I28" s="660" t="s">
        <v>1141</v>
      </c>
      <c r="J28" s="652">
        <v>88</v>
      </c>
      <c r="K28" s="652">
        <v>0</v>
      </c>
    </row>
    <row r="29" spans="2:11" ht="22.05" customHeight="1">
      <c r="B29" s="720"/>
      <c r="C29" s="719" t="s">
        <v>252</v>
      </c>
      <c r="D29" s="661" t="s">
        <v>1142</v>
      </c>
      <c r="E29" s="653">
        <v>49</v>
      </c>
      <c r="F29" s="653">
        <v>0</v>
      </c>
      <c r="G29" s="716"/>
      <c r="H29" s="719"/>
      <c r="I29" s="661" t="s">
        <v>1143</v>
      </c>
      <c r="J29" s="654">
        <v>89</v>
      </c>
      <c r="K29" s="654">
        <v>0</v>
      </c>
    </row>
    <row r="30" spans="2:11" ht="22.05" customHeight="1">
      <c r="B30" s="720"/>
      <c r="C30" s="719"/>
      <c r="D30" s="660" t="s">
        <v>234</v>
      </c>
      <c r="E30" s="665">
        <v>50</v>
      </c>
      <c r="F30" s="665">
        <v>0</v>
      </c>
      <c r="G30" s="716"/>
      <c r="H30" s="719"/>
      <c r="I30" s="662" t="s">
        <v>1144</v>
      </c>
      <c r="J30" s="663">
        <v>90</v>
      </c>
      <c r="K30" s="663">
        <f>SUM(K25:K29)</f>
        <v>0</v>
      </c>
    </row>
    <row r="31" spans="2:11" ht="22.05" customHeight="1">
      <c r="B31" s="720"/>
      <c r="C31" s="719"/>
      <c r="D31" s="661" t="s">
        <v>1104</v>
      </c>
      <c r="E31" s="653">
        <v>51</v>
      </c>
      <c r="F31" s="653">
        <v>0</v>
      </c>
      <c r="G31" s="716"/>
      <c r="H31" s="719" t="s">
        <v>1145</v>
      </c>
      <c r="I31" s="661" t="s">
        <v>820</v>
      </c>
      <c r="J31" s="654">
        <v>91</v>
      </c>
      <c r="K31" s="654">
        <v>0</v>
      </c>
    </row>
    <row r="32" spans="2:11" ht="22.05" customHeight="1">
      <c r="B32" s="720"/>
      <c r="C32" s="719"/>
      <c r="D32" s="660" t="s">
        <v>1122</v>
      </c>
      <c r="E32" s="666">
        <v>52</v>
      </c>
      <c r="F32" s="666">
        <v>0</v>
      </c>
      <c r="G32" s="716"/>
      <c r="H32" s="719"/>
      <c r="I32" s="660" t="s">
        <v>19</v>
      </c>
      <c r="J32" s="652">
        <v>92</v>
      </c>
      <c r="K32" s="652">
        <v>0</v>
      </c>
    </row>
    <row r="33" spans="2:11" ht="22.05" customHeight="1">
      <c r="B33" s="720"/>
      <c r="C33" s="719"/>
      <c r="D33" s="657" t="s">
        <v>1146</v>
      </c>
      <c r="E33" s="664">
        <v>53</v>
      </c>
      <c r="F33" s="664">
        <f>IF(F29-F30-F31-F32&gt;0,F29-F30-F31-F32,0)</f>
        <v>0</v>
      </c>
      <c r="G33" s="716"/>
      <c r="H33" s="719"/>
      <c r="I33" s="661" t="s">
        <v>48</v>
      </c>
      <c r="J33" s="654">
        <v>93</v>
      </c>
      <c r="K33" s="654">
        <v>0</v>
      </c>
    </row>
    <row r="34" spans="2:11" ht="22.05" customHeight="1">
      <c r="B34" s="720"/>
      <c r="C34" s="719"/>
      <c r="D34" s="660" t="s">
        <v>1147</v>
      </c>
      <c r="E34" s="666">
        <v>54</v>
      </c>
      <c r="F34" s="666">
        <v>0</v>
      </c>
      <c r="G34" s="716"/>
      <c r="H34" s="719"/>
      <c r="I34" s="662" t="s">
        <v>1148</v>
      </c>
      <c r="J34" s="663">
        <v>94</v>
      </c>
      <c r="K34" s="663">
        <f>SUM(K31:K33)</f>
        <v>0</v>
      </c>
    </row>
    <row r="35" spans="2:11" ht="22.05" customHeight="1">
      <c r="B35" s="720"/>
      <c r="C35" s="719"/>
      <c r="D35" s="661" t="s">
        <v>1149</v>
      </c>
      <c r="E35" s="653">
        <v>55</v>
      </c>
      <c r="F35" s="653">
        <v>0</v>
      </c>
      <c r="G35" s="716"/>
      <c r="H35" s="709" t="s">
        <v>1150</v>
      </c>
      <c r="I35" s="706"/>
      <c r="J35" s="659">
        <v>95</v>
      </c>
      <c r="K35" s="659">
        <f>K30-K34</f>
        <v>0</v>
      </c>
    </row>
    <row r="36" spans="2:11" ht="22.05" customHeight="1">
      <c r="B36" s="720"/>
      <c r="C36" s="719"/>
      <c r="D36" s="662" t="s">
        <v>1115</v>
      </c>
      <c r="E36" s="655">
        <v>56</v>
      </c>
      <c r="F36" s="665">
        <v>0</v>
      </c>
      <c r="G36" s="716"/>
      <c r="H36" s="705" t="s">
        <v>1151</v>
      </c>
      <c r="I36" s="706"/>
      <c r="J36" s="652">
        <v>96</v>
      </c>
      <c r="K36" s="652">
        <v>0</v>
      </c>
    </row>
    <row r="37" spans="2:11" ht="22.05" customHeight="1">
      <c r="B37" s="720"/>
      <c r="C37" s="719"/>
      <c r="D37" s="657" t="s">
        <v>1152</v>
      </c>
      <c r="E37" s="658">
        <v>57</v>
      </c>
      <c r="F37" s="664">
        <f>IF(F29-F30-F31-F32-F36&gt;0,F29-F30-F31-F32-F36,0)</f>
        <v>0</v>
      </c>
      <c r="G37" s="716"/>
      <c r="H37" s="713" t="s">
        <v>848</v>
      </c>
      <c r="I37" s="706"/>
      <c r="J37" s="669">
        <v>97</v>
      </c>
      <c r="K37" s="669">
        <v>0</v>
      </c>
    </row>
    <row r="38" spans="2:11" ht="22.05" customHeight="1">
      <c r="B38" s="720"/>
      <c r="C38" s="719"/>
      <c r="D38" s="662" t="s">
        <v>1153</v>
      </c>
      <c r="E38" s="655">
        <v>58</v>
      </c>
      <c r="F38" s="665">
        <f>IF(F30+F31+F32-F29-F34&gt;0,F30+F31+F32-F29-F34,0)</f>
        <v>0</v>
      </c>
      <c r="G38" s="716"/>
      <c r="H38" s="710" t="s">
        <v>1154</v>
      </c>
      <c r="I38" s="706"/>
      <c r="J38" s="663">
        <v>98</v>
      </c>
      <c r="K38" s="663">
        <f>K35+K36-K37</f>
        <v>0</v>
      </c>
    </row>
    <row r="39" spans="2:11" ht="22.05" customHeight="1">
      <c r="B39" s="720"/>
      <c r="C39" s="719"/>
      <c r="D39" s="661" t="s">
        <v>1155</v>
      </c>
      <c r="E39" s="667">
        <v>59</v>
      </c>
      <c r="F39" s="653">
        <v>0</v>
      </c>
      <c r="G39" s="716"/>
      <c r="H39" s="713" t="s">
        <v>849</v>
      </c>
      <c r="I39" s="706"/>
      <c r="J39" s="654">
        <v>99</v>
      </c>
      <c r="K39" s="654">
        <v>0</v>
      </c>
    </row>
    <row r="40" spans="2:11" ht="22.05" customHeight="1">
      <c r="B40" s="720"/>
      <c r="C40" s="719"/>
      <c r="D40" s="662" t="s">
        <v>1156</v>
      </c>
      <c r="E40" s="655">
        <v>60</v>
      </c>
      <c r="F40" s="665">
        <f>IF(F37&gt;0,F37-F39,0)</f>
        <v>0</v>
      </c>
      <c r="G40" s="716"/>
      <c r="H40" s="705" t="s">
        <v>850</v>
      </c>
      <c r="I40" s="706"/>
      <c r="J40" s="670">
        <v>100</v>
      </c>
      <c r="K40" s="670">
        <v>0</v>
      </c>
    </row>
    <row r="41" spans="2:11" ht="22.05" customHeight="1">
      <c r="B41" s="720"/>
      <c r="C41" s="711" t="s">
        <v>795</v>
      </c>
      <c r="D41" s="712"/>
      <c r="E41" s="658">
        <v>61</v>
      </c>
      <c r="F41" s="664">
        <f>IF(F20+F32&lt;F18+F29,F14+F21+F22+F33+F34-F27-F39,IF(F26+F38&gt;1,F14+F28+F33,IF(F26&gt;1,F14+F28+F29+F34-F31-F30-F32-F39,IF(F38&gt;1,F14+F18+F22+F40-F19-F20-F27,IF(F13+F20+F32&gt;F11+F18+F29,F14+F18+F21+F29+F34-F19-F20-F27-F30-F31-F32-F39,0)))))</f>
        <v>0</v>
      </c>
      <c r="G41" s="716"/>
      <c r="H41" s="713" t="s">
        <v>1157</v>
      </c>
      <c r="I41" s="706"/>
      <c r="J41" s="654">
        <v>101</v>
      </c>
      <c r="K41" s="654">
        <v>0</v>
      </c>
    </row>
    <row r="42" spans="2:11" ht="22.05" customHeight="1">
      <c r="B42" s="720"/>
      <c r="C42" s="714" t="s">
        <v>1158</v>
      </c>
      <c r="D42" s="715"/>
      <c r="E42" s="655">
        <v>62</v>
      </c>
      <c r="F42" s="665">
        <f>F16+F24+F36</f>
        <v>0</v>
      </c>
      <c r="G42" s="716"/>
      <c r="H42" s="705" t="s">
        <v>851</v>
      </c>
      <c r="I42" s="706"/>
      <c r="J42" s="652">
        <v>102</v>
      </c>
      <c r="K42" s="652">
        <v>0</v>
      </c>
    </row>
    <row r="43" spans="2:11" ht="22.05" customHeight="1">
      <c r="B43" s="720"/>
      <c r="C43" s="711" t="s">
        <v>1159</v>
      </c>
      <c r="D43" s="712"/>
      <c r="E43" s="658">
        <v>63</v>
      </c>
      <c r="F43" s="664">
        <f>F41-F42</f>
        <v>0</v>
      </c>
      <c r="G43" s="716"/>
      <c r="H43" s="709" t="s">
        <v>1160</v>
      </c>
      <c r="I43" s="706"/>
      <c r="J43" s="659">
        <v>103</v>
      </c>
      <c r="K43" s="659">
        <f>IF(K38+K42-K39-K40-K41&gt;0,K38+K42-K39-K40-K41,0)</f>
        <v>0</v>
      </c>
    </row>
    <row r="44" spans="2:11" ht="22.05" customHeight="1">
      <c r="B44" s="720"/>
      <c r="C44" s="703" t="s">
        <v>1161</v>
      </c>
      <c r="D44" s="704"/>
      <c r="E44" s="668">
        <v>64</v>
      </c>
      <c r="F44" s="665">
        <f>F27+F39</f>
        <v>0</v>
      </c>
      <c r="G44" s="716"/>
      <c r="H44" s="705" t="s">
        <v>852</v>
      </c>
      <c r="I44" s="706"/>
      <c r="J44" s="670">
        <v>104</v>
      </c>
      <c r="K44" s="670"/>
    </row>
    <row r="45" spans="2:11" ht="22.05" customHeight="1">
      <c r="B45" s="720"/>
      <c r="C45" s="707" t="s">
        <v>1162</v>
      </c>
      <c r="D45" s="708"/>
      <c r="E45" s="667">
        <v>65</v>
      </c>
      <c r="F45" s="653">
        <v>0</v>
      </c>
      <c r="G45" s="716"/>
      <c r="H45" s="709" t="s">
        <v>1163</v>
      </c>
      <c r="I45" s="706"/>
      <c r="J45" s="659">
        <v>105</v>
      </c>
      <c r="K45" s="659">
        <f>IF(K38+K42+K44-K39-K40-K41&gt;0,K38+K42+K44-K39-K40-K41,0)</f>
        <v>0</v>
      </c>
    </row>
    <row r="46" spans="2:11" ht="22.05" customHeight="1">
      <c r="B46" s="720"/>
      <c r="C46" s="703" t="s">
        <v>790</v>
      </c>
      <c r="D46" s="704"/>
      <c r="E46" s="668">
        <v>66</v>
      </c>
      <c r="F46" s="666">
        <v>0</v>
      </c>
      <c r="G46" s="717"/>
      <c r="H46" s="710" t="s">
        <v>1164</v>
      </c>
      <c r="I46" s="706"/>
      <c r="J46" s="655">
        <v>106</v>
      </c>
      <c r="K46" s="663">
        <f>IF(K39+K40+K41-K38-K42-K44&gt;0,K39+K40+K41-K38-K42-K44,0)</f>
        <v>0</v>
      </c>
    </row>
    <row r="47" spans="2:11" ht="22.05" customHeight="1" thickBot="1">
      <c r="B47" s="721"/>
      <c r="C47" s="695" t="s">
        <v>1165</v>
      </c>
      <c r="D47" s="696"/>
      <c r="E47" s="671">
        <v>67</v>
      </c>
      <c r="F47" s="672">
        <f>IF(F43+F46-F44-F45&gt;0,F43+F46-F44-F45,0)</f>
        <v>0</v>
      </c>
      <c r="G47" s="718"/>
      <c r="H47" s="697"/>
      <c r="I47" s="697"/>
      <c r="J47" s="697"/>
      <c r="K47" s="698"/>
    </row>
    <row r="48" spans="2:11" ht="23.4">
      <c r="E48" s="673"/>
      <c r="F48" s="649"/>
    </row>
    <row r="49" spans="5:17" ht="23.4">
      <c r="E49" s="673"/>
      <c r="F49" s="649"/>
    </row>
    <row r="50" spans="5:17" ht="23.4" hidden="1">
      <c r="E50" s="673"/>
      <c r="F50" s="674"/>
      <c r="O50" s="675" t="s">
        <v>538</v>
      </c>
      <c r="P50" s="675" t="s">
        <v>1166</v>
      </c>
      <c r="Q50" s="675" t="s">
        <v>1167</v>
      </c>
    </row>
    <row r="51" spans="5:17" ht="23.4" hidden="1">
      <c r="E51" s="673"/>
      <c r="O51" s="676" t="s">
        <v>1168</v>
      </c>
      <c r="P51" s="677">
        <v>31</v>
      </c>
      <c r="Q51" s="678">
        <f>F11</f>
        <v>0</v>
      </c>
    </row>
    <row r="52" spans="5:17" ht="23.4" hidden="1">
      <c r="E52" s="673"/>
      <c r="G52" s="646"/>
      <c r="O52" s="676" t="s">
        <v>1119</v>
      </c>
      <c r="P52" s="677">
        <v>38</v>
      </c>
      <c r="Q52" s="678">
        <f>F18</f>
        <v>0</v>
      </c>
    </row>
    <row r="53" spans="5:17" ht="23.4" hidden="1">
      <c r="E53" s="673"/>
      <c r="G53" s="646"/>
      <c r="O53" s="676" t="s">
        <v>1169</v>
      </c>
      <c r="P53" s="677">
        <v>49</v>
      </c>
      <c r="Q53" s="678">
        <f>F29</f>
        <v>0</v>
      </c>
    </row>
    <row r="54" spans="5:17" ht="23.4" hidden="1">
      <c r="E54" s="673"/>
      <c r="G54" s="646"/>
      <c r="O54" s="699" t="s">
        <v>1170</v>
      </c>
      <c r="P54" s="700"/>
      <c r="Q54" s="679">
        <f>SUM(Q51:Q53)</f>
        <v>0</v>
      </c>
    </row>
    <row r="55" spans="5:17" ht="23.4" hidden="1">
      <c r="E55" s="673"/>
      <c r="G55" s="646"/>
      <c r="O55" s="676" t="s">
        <v>1171</v>
      </c>
      <c r="P55" s="677">
        <v>32</v>
      </c>
      <c r="Q55" s="678">
        <f>F12</f>
        <v>0</v>
      </c>
    </row>
    <row r="56" spans="5:17" ht="23.4" hidden="1">
      <c r="E56" s="673"/>
      <c r="G56" s="646"/>
      <c r="O56" s="676" t="s">
        <v>1171</v>
      </c>
      <c r="P56" s="677">
        <v>39</v>
      </c>
      <c r="Q56" s="678">
        <f>F19</f>
        <v>0</v>
      </c>
    </row>
    <row r="57" spans="5:17" ht="23.4" hidden="1">
      <c r="E57" s="673"/>
      <c r="G57" s="646"/>
      <c r="O57" s="676" t="s">
        <v>1171</v>
      </c>
      <c r="P57" s="677">
        <v>51</v>
      </c>
      <c r="Q57" s="678">
        <f>F31</f>
        <v>0</v>
      </c>
    </row>
    <row r="58" spans="5:17" ht="23.4" hidden="1">
      <c r="E58" s="673"/>
      <c r="O58" s="676" t="s">
        <v>1172</v>
      </c>
      <c r="P58" s="677">
        <v>50</v>
      </c>
      <c r="Q58" s="678">
        <f>F30</f>
        <v>0</v>
      </c>
    </row>
    <row r="59" spans="5:17" ht="23.4" hidden="1">
      <c r="E59" s="673"/>
      <c r="O59" s="701" t="s">
        <v>1173</v>
      </c>
      <c r="P59" s="702"/>
      <c r="Q59" s="680">
        <f>[3]Sheet1!I26+'[3]R.trabajo'!G59+'[3]R.trabajo'!G60+'[3]R.trabajo'!G61</f>
        <v>10800000</v>
      </c>
    </row>
    <row r="60" spans="5:17" ht="23.4" hidden="1">
      <c r="O60" s="694" t="s">
        <v>1174</v>
      </c>
      <c r="P60" s="694"/>
      <c r="Q60" s="681">
        <f>Q54-Q55-Q56-Q57-Q58-Q59</f>
        <v>-10800000</v>
      </c>
    </row>
    <row r="61" spans="5:17" ht="23.4" hidden="1">
      <c r="O61" s="693" t="s">
        <v>1175</v>
      </c>
      <c r="P61" s="693"/>
      <c r="Q61" s="680">
        <f>Q60*0.4</f>
        <v>-4320000</v>
      </c>
    </row>
    <row r="62" spans="5:17" ht="23.4" hidden="1">
      <c r="O62" s="693" t="s">
        <v>1176</v>
      </c>
      <c r="P62" s="693"/>
      <c r="Q62" s="680">
        <f>ROUND('[3]R.trabajo'!H70*5040,-3)</f>
        <v>172721000</v>
      </c>
    </row>
    <row r="63" spans="5:17" ht="23.4" hidden="1">
      <c r="O63" s="694" t="s">
        <v>1177</v>
      </c>
      <c r="P63" s="694"/>
      <c r="Q63" s="681">
        <f>MIN(Q62,Q61)</f>
        <v>-4320000</v>
      </c>
    </row>
    <row r="64" spans="5:17" ht="23.4" hidden="1">
      <c r="O64" s="693" t="s">
        <v>1178</v>
      </c>
      <c r="P64" s="693"/>
      <c r="Q64" s="680">
        <f>Q59</f>
        <v>10800000</v>
      </c>
    </row>
    <row r="65" spans="2:17" ht="23.4" hidden="1">
      <c r="O65" s="694" t="s">
        <v>1179</v>
      </c>
      <c r="P65" s="694"/>
      <c r="Q65" s="681">
        <f>SUM(Q63:Q64)</f>
        <v>6480000</v>
      </c>
    </row>
    <row r="66" spans="2:17" ht="23.4" hidden="1">
      <c r="O66" s="682" t="s">
        <v>1180</v>
      </c>
      <c r="P66" s="683">
        <v>35</v>
      </c>
      <c r="Q66" s="680">
        <f>F15</f>
        <v>0</v>
      </c>
    </row>
    <row r="67" spans="2:17" ht="23.4" hidden="1">
      <c r="O67" s="682" t="s">
        <v>1181</v>
      </c>
      <c r="P67" s="683">
        <v>36</v>
      </c>
      <c r="Q67" s="684">
        <f>MIN(Q66,Q65)</f>
        <v>0</v>
      </c>
    </row>
    <row r="68" spans="2:17" s="687" customFormat="1" ht="23.4" hidden="1">
      <c r="B68" s="685"/>
      <c r="C68" s="686"/>
      <c r="E68" s="647"/>
      <c r="F68" s="688"/>
      <c r="G68" s="686"/>
      <c r="J68" s="647"/>
      <c r="K68" s="689"/>
      <c r="O68" s="687" t="s">
        <v>1182</v>
      </c>
      <c r="Q68" s="690">
        <f>Q65-Q67</f>
        <v>6480000</v>
      </c>
    </row>
    <row r="69" spans="2:17" ht="23.4" hidden="1">
      <c r="O69" s="682" t="s">
        <v>1183</v>
      </c>
      <c r="P69" s="683">
        <v>43</v>
      </c>
      <c r="Q69" s="680">
        <f>F23</f>
        <v>0</v>
      </c>
    </row>
    <row r="70" spans="2:17" ht="23.4" hidden="1">
      <c r="O70" s="682" t="s">
        <v>1184</v>
      </c>
      <c r="P70" s="683">
        <v>44</v>
      </c>
      <c r="Q70" s="680">
        <f>ROUND(IF(Q68&gt;Q69,Q69,Q68),-3)</f>
        <v>0</v>
      </c>
    </row>
    <row r="71" spans="2:17" ht="23.4" hidden="1">
      <c r="O71" s="687" t="s">
        <v>1182</v>
      </c>
      <c r="P71" s="687"/>
      <c r="Q71" s="690">
        <f>Q68-Q70</f>
        <v>6480000</v>
      </c>
    </row>
    <row r="72" spans="2:17" ht="23.4" hidden="1">
      <c r="O72" s="682" t="s">
        <v>1185</v>
      </c>
      <c r="P72" s="683">
        <v>55</v>
      </c>
      <c r="Q72" s="680">
        <f>F35</f>
        <v>0</v>
      </c>
    </row>
    <row r="73" spans="2:17" ht="23.4" hidden="1">
      <c r="O73" s="682" t="s">
        <v>1186</v>
      </c>
      <c r="P73" s="683">
        <v>56</v>
      </c>
      <c r="Q73" s="680">
        <f>ROUND(IF(Q71&gt;Q72,Q72,Q71),-3)</f>
        <v>0</v>
      </c>
    </row>
  </sheetData>
  <mergeCells count="69">
    <mergeCell ref="B2:K4"/>
    <mergeCell ref="B5:D5"/>
    <mergeCell ref="E5:H5"/>
    <mergeCell ref="I5:K5"/>
    <mergeCell ref="B6:D6"/>
    <mergeCell ref="E6:H6"/>
    <mergeCell ref="I6:K6"/>
    <mergeCell ref="B7:E7"/>
    <mergeCell ref="F7:H7"/>
    <mergeCell ref="J7:K7"/>
    <mergeCell ref="B8:B10"/>
    <mergeCell ref="C8:D8"/>
    <mergeCell ref="G8:I8"/>
    <mergeCell ref="C9:D9"/>
    <mergeCell ref="G9:G13"/>
    <mergeCell ref="H9:I9"/>
    <mergeCell ref="C10:D10"/>
    <mergeCell ref="H10:I10"/>
    <mergeCell ref="B11:B47"/>
    <mergeCell ref="C11:C17"/>
    <mergeCell ref="H11:I11"/>
    <mergeCell ref="H12:I12"/>
    <mergeCell ref="H13:I13"/>
    <mergeCell ref="G14:G20"/>
    <mergeCell ref="H14:I14"/>
    <mergeCell ref="H15:I15"/>
    <mergeCell ref="H16:I16"/>
    <mergeCell ref="H17:I17"/>
    <mergeCell ref="C18:C28"/>
    <mergeCell ref="H18:I18"/>
    <mergeCell ref="H19:I19"/>
    <mergeCell ref="H20:I20"/>
    <mergeCell ref="G21:G24"/>
    <mergeCell ref="H21:I21"/>
    <mergeCell ref="H22:I22"/>
    <mergeCell ref="H23:I23"/>
    <mergeCell ref="H24:I24"/>
    <mergeCell ref="C41:D41"/>
    <mergeCell ref="H41:I41"/>
    <mergeCell ref="C42:D42"/>
    <mergeCell ref="H42:I42"/>
    <mergeCell ref="C43:D43"/>
    <mergeCell ref="H43:I43"/>
    <mergeCell ref="G25:G47"/>
    <mergeCell ref="H25:H30"/>
    <mergeCell ref="C29:C40"/>
    <mergeCell ref="H31:H34"/>
    <mergeCell ref="H35:I35"/>
    <mergeCell ref="H36:I36"/>
    <mergeCell ref="H37:I37"/>
    <mergeCell ref="H38:I38"/>
    <mergeCell ref="H39:I39"/>
    <mergeCell ref="H40:I40"/>
    <mergeCell ref="C44:D44"/>
    <mergeCell ref="H44:I44"/>
    <mergeCell ref="C45:D45"/>
    <mergeCell ref="H45:I45"/>
    <mergeCell ref="C46:D46"/>
    <mergeCell ref="H46:I46"/>
    <mergeCell ref="O62:P62"/>
    <mergeCell ref="O63:P63"/>
    <mergeCell ref="O64:P64"/>
    <mergeCell ref="O65:P65"/>
    <mergeCell ref="C47:D47"/>
    <mergeCell ref="H47:K47"/>
    <mergeCell ref="O54:P54"/>
    <mergeCell ref="O59:P59"/>
    <mergeCell ref="O60:P60"/>
    <mergeCell ref="O61:P6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WXB118"/>
  <sheetViews>
    <sheetView showGridLines="0" topLeftCell="B1" zoomScale="170" zoomScaleNormal="170" workbookViewId="0">
      <selection activeCell="W50" sqref="W50"/>
    </sheetView>
  </sheetViews>
  <sheetFormatPr baseColWidth="10" defaultColWidth="0" defaultRowHeight="14.4" zeroHeight="1"/>
  <cols>
    <col min="1" max="1" width="0.77734375" style="24" customWidth="1"/>
    <col min="2" max="2" width="2.44140625" style="25" customWidth="1"/>
    <col min="3" max="3" width="0.33203125" style="25" customWidth="1"/>
    <col min="4" max="4" width="2.109375" style="25" customWidth="1"/>
    <col min="5" max="5" width="7.109375" style="25" customWidth="1"/>
    <col min="6" max="6" width="1.33203125" style="25" customWidth="1"/>
    <col min="7" max="9" width="1.109375" style="25" customWidth="1"/>
    <col min="10" max="10" width="1.6640625" style="25" customWidth="1"/>
    <col min="11" max="11" width="2" style="25" customWidth="1"/>
    <col min="12" max="12" width="1.77734375" style="25" customWidth="1"/>
    <col min="13" max="13" width="0.33203125" style="25" customWidth="1"/>
    <col min="14" max="14" width="2.44140625" style="25" customWidth="1"/>
    <col min="15" max="15" width="6.33203125" style="25" customWidth="1"/>
    <col min="16" max="16" width="0.33203125" style="25" customWidth="1"/>
    <col min="17" max="17" width="1" style="27" customWidth="1"/>
    <col min="18" max="18" width="0.44140625" style="27" customWidth="1"/>
    <col min="19" max="19" width="0.33203125" style="27" customWidth="1"/>
    <col min="20" max="20" width="0.44140625" style="27" customWidth="1"/>
    <col min="21" max="21" width="2.44140625" style="25" customWidth="1"/>
    <col min="22" max="22" width="1.33203125" style="25" customWidth="1"/>
    <col min="23" max="23" width="6" style="25" customWidth="1"/>
    <col min="24" max="24" width="7.6640625" style="25" customWidth="1"/>
    <col min="25" max="25" width="1" style="25" customWidth="1"/>
    <col min="26" max="26" width="2.44140625" style="25" customWidth="1"/>
    <col min="27" max="27" width="8" style="25" customWidth="1"/>
    <col min="28" max="28" width="0.77734375" style="25" customWidth="1"/>
    <col min="29" max="29" width="1.109375" style="25" customWidth="1"/>
    <col min="30" max="30" width="0.6640625" style="25" customWidth="1"/>
    <col min="31" max="31" width="0.77734375" style="25" customWidth="1"/>
    <col min="32" max="32" width="0.44140625" style="25" customWidth="1"/>
    <col min="33" max="33" width="0.77734375" style="25" customWidth="1"/>
    <col min="34" max="34" width="1.6640625" style="25" customWidth="1"/>
    <col min="35" max="35" width="2.77734375" style="25" customWidth="1"/>
    <col min="36" max="36" width="6.109375" style="25" customWidth="1"/>
    <col min="37" max="37" width="2.77734375" style="26" customWidth="1"/>
    <col min="38" max="38" width="0.77734375" style="25" customWidth="1"/>
    <col min="39" max="39" width="0.6640625" style="25" customWidth="1"/>
    <col min="40" max="40" width="1.109375" style="25" customWidth="1"/>
    <col min="41" max="41" width="0.44140625" style="25" customWidth="1"/>
    <col min="42" max="42" width="2.33203125" style="25" customWidth="1"/>
    <col min="43" max="43" width="5.44140625" style="25" customWidth="1"/>
    <col min="44" max="44" width="4.44140625" style="25" customWidth="1"/>
    <col min="45" max="45" width="1.33203125" style="25" customWidth="1"/>
    <col min="46" max="46" width="2.109375" style="24" customWidth="1"/>
    <col min="47" max="47" width="1.77734375" style="24" customWidth="1"/>
    <col min="48" max="49" width="2.109375" style="24" customWidth="1"/>
    <col min="50" max="50" width="2.44140625" style="24" customWidth="1"/>
    <col min="51" max="51" width="0.33203125" style="24" customWidth="1"/>
    <col min="52" max="52" width="1.44140625" style="24" customWidth="1"/>
    <col min="53" max="53" width="0.77734375" style="24" customWidth="1"/>
    <col min="54" max="54" width="0.33203125" style="24" customWidth="1"/>
    <col min="55" max="55" width="1" style="24" customWidth="1"/>
    <col min="56" max="56" width="0.44140625" style="24" customWidth="1"/>
    <col min="57" max="57" width="0.33203125" style="24" customWidth="1"/>
    <col min="58" max="58" width="0.44140625" style="24" customWidth="1"/>
    <col min="59" max="59" width="2.44140625" style="24" customWidth="1"/>
    <col min="60" max="60" width="1.33203125" style="24" customWidth="1"/>
    <col min="61" max="61" width="9.109375" style="24" customWidth="1"/>
    <col min="62" max="62" width="7.6640625" style="24" customWidth="1"/>
    <col min="63" max="63" width="1" style="24" customWidth="1"/>
    <col min="64" max="64" width="3.33203125" style="24" customWidth="1"/>
    <col min="65" max="65" width="9.33203125" style="24" customWidth="1"/>
    <col min="66" max="66" width="1.77734375" style="24" customWidth="1"/>
    <col min="67" max="67" width="1.109375" style="24" customWidth="1"/>
    <col min="68" max="68" width="0.6640625" style="24" customWidth="1"/>
    <col min="69" max="69" width="0.77734375" style="24" customWidth="1"/>
    <col min="70" max="70" width="0.44140625" style="24" customWidth="1"/>
    <col min="71" max="71" width="0.77734375" style="24" customWidth="1"/>
    <col min="72" max="73" width="4.6640625" style="24" customWidth="1"/>
    <col min="74" max="74" width="4" style="24" customWidth="1"/>
    <col min="75" max="75" width="2.77734375" style="24" customWidth="1"/>
    <col min="76" max="76" width="0.77734375" style="24" customWidth="1"/>
    <col min="77" max="77" width="0.6640625" style="24" customWidth="1"/>
    <col min="78" max="78" width="1.109375" style="24" customWidth="1"/>
    <col min="79" max="79" width="0.44140625" style="24" customWidth="1"/>
    <col min="80" max="80" width="5.44140625" style="24" customWidth="1"/>
    <col min="81" max="81" width="6.33203125" style="24" customWidth="1"/>
    <col min="82" max="82" width="6" style="24" customWidth="1"/>
    <col min="83" max="83" width="0.44140625" style="24" customWidth="1"/>
    <col min="84" max="84" width="1.109375" style="24" customWidth="1"/>
    <col min="85" max="294" width="9.109375" style="24" hidden="1"/>
    <col min="295" max="295" width="1.44140625" style="24" customWidth="1"/>
    <col min="296" max="296" width="3.44140625" style="24" customWidth="1"/>
    <col min="297" max="297" width="0.33203125" style="24" customWidth="1"/>
    <col min="298" max="298" width="2.109375" style="24" customWidth="1"/>
    <col min="299" max="299" width="8.109375" style="24" customWidth="1"/>
    <col min="300" max="300" width="1.33203125" style="24" customWidth="1"/>
    <col min="301" max="301" width="1.77734375" style="24" customWidth="1"/>
    <col min="302" max="302" width="2.109375" style="24" customWidth="1"/>
    <col min="303" max="303" width="1.77734375" style="24" customWidth="1"/>
    <col min="304" max="305" width="2.109375" style="24" customWidth="1"/>
    <col min="306" max="306" width="2.44140625" style="24" customWidth="1"/>
    <col min="307" max="307" width="0.33203125" style="24" customWidth="1"/>
    <col min="308" max="308" width="1.44140625" style="24" customWidth="1"/>
    <col min="309" max="309" width="0.77734375" style="24" customWidth="1"/>
    <col min="310" max="310" width="0.33203125" style="24" customWidth="1"/>
    <col min="311" max="311" width="1" style="24" customWidth="1"/>
    <col min="312" max="312" width="0.44140625" style="24" customWidth="1"/>
    <col min="313" max="313" width="0.33203125" style="24" customWidth="1"/>
    <col min="314" max="314" width="0.44140625" style="24" customWidth="1"/>
    <col min="315" max="315" width="2.44140625" style="24" customWidth="1"/>
    <col min="316" max="316" width="1.33203125" style="24" customWidth="1"/>
    <col min="317" max="317" width="9.109375" style="24" customWidth="1"/>
    <col min="318" max="318" width="7.6640625" style="24" customWidth="1"/>
    <col min="319" max="319" width="1" style="24" customWidth="1"/>
    <col min="320" max="320" width="3.33203125" style="24" customWidth="1"/>
    <col min="321" max="321" width="9.33203125" style="24" customWidth="1"/>
    <col min="322" max="322" width="1.77734375" style="24" customWidth="1"/>
    <col min="323" max="323" width="1.109375" style="24" customWidth="1"/>
    <col min="324" max="324" width="0.6640625" style="24" customWidth="1"/>
    <col min="325" max="325" width="0.77734375" style="24" customWidth="1"/>
    <col min="326" max="326" width="0.44140625" style="24" customWidth="1"/>
    <col min="327" max="327" width="0.77734375" style="24" customWidth="1"/>
    <col min="328" max="329" width="4.6640625" style="24" customWidth="1"/>
    <col min="330" max="330" width="4" style="24" customWidth="1"/>
    <col min="331" max="331" width="2.77734375" style="24" customWidth="1"/>
    <col min="332" max="332" width="0.77734375" style="24" customWidth="1"/>
    <col min="333" max="333" width="0.6640625" style="24" customWidth="1"/>
    <col min="334" max="334" width="1.109375" style="24" customWidth="1"/>
    <col min="335" max="335" width="0.44140625" style="24" customWidth="1"/>
    <col min="336" max="336" width="5.44140625" style="24" customWidth="1"/>
    <col min="337" max="337" width="6.33203125" style="24" customWidth="1"/>
    <col min="338" max="338" width="6" style="24" customWidth="1"/>
    <col min="339" max="339" width="0.44140625" style="24" customWidth="1"/>
    <col min="340" max="340" width="1.109375" style="24" customWidth="1"/>
    <col min="341" max="550" width="9.109375" style="24" hidden="1"/>
    <col min="551" max="551" width="1.44140625" style="24" customWidth="1"/>
    <col min="552" max="552" width="3.44140625" style="24" customWidth="1"/>
    <col min="553" max="553" width="0.33203125" style="24" customWidth="1"/>
    <col min="554" max="554" width="2.109375" style="24" customWidth="1"/>
    <col min="555" max="555" width="8.109375" style="24" customWidth="1"/>
    <col min="556" max="556" width="1.33203125" style="24" customWidth="1"/>
    <col min="557" max="557" width="1.77734375" style="24" customWidth="1"/>
    <col min="558" max="558" width="2.109375" style="24" customWidth="1"/>
    <col min="559" max="559" width="1.77734375" style="24" customWidth="1"/>
    <col min="560" max="561" width="2.109375" style="24" customWidth="1"/>
    <col min="562" max="562" width="2.44140625" style="24" customWidth="1"/>
    <col min="563" max="563" width="0.33203125" style="24" customWidth="1"/>
    <col min="564" max="564" width="1.44140625" style="24" customWidth="1"/>
    <col min="565" max="565" width="0.77734375" style="24" customWidth="1"/>
    <col min="566" max="566" width="0.33203125" style="24" customWidth="1"/>
    <col min="567" max="567" width="1" style="24" customWidth="1"/>
    <col min="568" max="568" width="0.44140625" style="24" customWidth="1"/>
    <col min="569" max="569" width="0.33203125" style="24" customWidth="1"/>
    <col min="570" max="570" width="0.44140625" style="24" customWidth="1"/>
    <col min="571" max="571" width="2.44140625" style="24" customWidth="1"/>
    <col min="572" max="572" width="1.33203125" style="24" customWidth="1"/>
    <col min="573" max="573" width="9.109375" style="24" customWidth="1"/>
    <col min="574" max="574" width="7.6640625" style="24" customWidth="1"/>
    <col min="575" max="575" width="1" style="24" customWidth="1"/>
    <col min="576" max="576" width="3.33203125" style="24" customWidth="1"/>
    <col min="577" max="577" width="9.33203125" style="24" customWidth="1"/>
    <col min="578" max="578" width="1.77734375" style="24" customWidth="1"/>
    <col min="579" max="579" width="1.109375" style="24" customWidth="1"/>
    <col min="580" max="580" width="0.6640625" style="24" customWidth="1"/>
    <col min="581" max="581" width="0.77734375" style="24" customWidth="1"/>
    <col min="582" max="582" width="0.44140625" style="24" customWidth="1"/>
    <col min="583" max="583" width="0.77734375" style="24" customWidth="1"/>
    <col min="584" max="585" width="4.6640625" style="24" customWidth="1"/>
    <col min="586" max="586" width="4" style="24" customWidth="1"/>
    <col min="587" max="587" width="2.77734375" style="24" customWidth="1"/>
    <col min="588" max="588" width="0.77734375" style="24" customWidth="1"/>
    <col min="589" max="589" width="0.6640625" style="24" customWidth="1"/>
    <col min="590" max="590" width="1.109375" style="24" customWidth="1"/>
    <col min="591" max="591" width="0.44140625" style="24" customWidth="1"/>
    <col min="592" max="592" width="5.44140625" style="24" customWidth="1"/>
    <col min="593" max="593" width="6.33203125" style="24" customWidth="1"/>
    <col min="594" max="594" width="6" style="24" customWidth="1"/>
    <col min="595" max="595" width="0.44140625" style="24" customWidth="1"/>
    <col min="596" max="596" width="1.109375" style="24" customWidth="1"/>
    <col min="597" max="806" width="9.109375" style="24" hidden="1"/>
    <col min="807" max="807" width="1.44140625" style="24" customWidth="1"/>
    <col min="808" max="808" width="3.44140625" style="24" customWidth="1"/>
    <col min="809" max="809" width="0.33203125" style="24" customWidth="1"/>
    <col min="810" max="810" width="2.109375" style="24" customWidth="1"/>
    <col min="811" max="811" width="8.109375" style="24" customWidth="1"/>
    <col min="812" max="812" width="1.33203125" style="24" customWidth="1"/>
    <col min="813" max="813" width="1.77734375" style="24" customWidth="1"/>
    <col min="814" max="814" width="2.109375" style="24" customWidth="1"/>
    <col min="815" max="815" width="1.77734375" style="24" customWidth="1"/>
    <col min="816" max="817" width="2.109375" style="24" customWidth="1"/>
    <col min="818" max="818" width="2.44140625" style="24" customWidth="1"/>
    <col min="819" max="819" width="0.33203125" style="24" customWidth="1"/>
    <col min="820" max="820" width="1.44140625" style="24" customWidth="1"/>
    <col min="821" max="821" width="0.77734375" style="24" customWidth="1"/>
    <col min="822" max="822" width="0.33203125" style="24" customWidth="1"/>
    <col min="823" max="823" width="1" style="24" customWidth="1"/>
    <col min="824" max="824" width="0.44140625" style="24" customWidth="1"/>
    <col min="825" max="825" width="0.33203125" style="24" customWidth="1"/>
    <col min="826" max="826" width="0.44140625" style="24" customWidth="1"/>
    <col min="827" max="827" width="2.44140625" style="24" customWidth="1"/>
    <col min="828" max="828" width="1.33203125" style="24" customWidth="1"/>
    <col min="829" max="829" width="9.109375" style="24" customWidth="1"/>
    <col min="830" max="830" width="7.6640625" style="24" customWidth="1"/>
    <col min="831" max="831" width="1" style="24" customWidth="1"/>
    <col min="832" max="832" width="3.33203125" style="24" customWidth="1"/>
    <col min="833" max="833" width="9.33203125" style="24" customWidth="1"/>
    <col min="834" max="834" width="1.77734375" style="24" customWidth="1"/>
    <col min="835" max="835" width="1.109375" style="24" customWidth="1"/>
    <col min="836" max="836" width="0.6640625" style="24" customWidth="1"/>
    <col min="837" max="837" width="0.77734375" style="24" customWidth="1"/>
    <col min="838" max="838" width="0.44140625" style="24" customWidth="1"/>
    <col min="839" max="839" width="0.77734375" style="24" customWidth="1"/>
    <col min="840" max="841" width="4.6640625" style="24" customWidth="1"/>
    <col min="842" max="842" width="4" style="24" customWidth="1"/>
    <col min="843" max="843" width="2.77734375" style="24" customWidth="1"/>
    <col min="844" max="844" width="0.77734375" style="24" customWidth="1"/>
    <col min="845" max="845" width="0.6640625" style="24" customWidth="1"/>
    <col min="846" max="846" width="1.109375" style="24" customWidth="1"/>
    <col min="847" max="847" width="0.44140625" style="24" customWidth="1"/>
    <col min="848" max="848" width="5.44140625" style="24" customWidth="1"/>
    <col min="849" max="849" width="6.33203125" style="24" customWidth="1"/>
    <col min="850" max="850" width="6" style="24" customWidth="1"/>
    <col min="851" max="851" width="0.44140625" style="24" customWidth="1"/>
    <col min="852" max="852" width="1.109375" style="24" customWidth="1"/>
    <col min="853" max="1062" width="9.109375" style="24" hidden="1"/>
    <col min="1063" max="1063" width="1.44140625" style="24" customWidth="1"/>
    <col min="1064" max="1064" width="3.44140625" style="24" customWidth="1"/>
    <col min="1065" max="1065" width="0.33203125" style="24" customWidth="1"/>
    <col min="1066" max="1066" width="2.109375" style="24" customWidth="1"/>
    <col min="1067" max="1067" width="8.109375" style="24" customWidth="1"/>
    <col min="1068" max="1068" width="1.33203125" style="24" customWidth="1"/>
    <col min="1069" max="1069" width="1.77734375" style="24" customWidth="1"/>
    <col min="1070" max="1070" width="2.109375" style="24" customWidth="1"/>
    <col min="1071" max="1071" width="1.77734375" style="24" customWidth="1"/>
    <col min="1072" max="1073" width="2.109375" style="24" customWidth="1"/>
    <col min="1074" max="1074" width="2.44140625" style="24" customWidth="1"/>
    <col min="1075" max="1075" width="0.33203125" style="24" customWidth="1"/>
    <col min="1076" max="1076" width="1.44140625" style="24" customWidth="1"/>
    <col min="1077" max="1077" width="0.77734375" style="24" customWidth="1"/>
    <col min="1078" max="1078" width="0.33203125" style="24" customWidth="1"/>
    <col min="1079" max="1079" width="1" style="24" customWidth="1"/>
    <col min="1080" max="1080" width="0.44140625" style="24" customWidth="1"/>
    <col min="1081" max="1081" width="0.33203125" style="24" customWidth="1"/>
    <col min="1082" max="1082" width="0.44140625" style="24" customWidth="1"/>
    <col min="1083" max="1083" width="2.44140625" style="24" customWidth="1"/>
    <col min="1084" max="1084" width="1.33203125" style="24" customWidth="1"/>
    <col min="1085" max="1085" width="9.109375" style="24" customWidth="1"/>
    <col min="1086" max="1086" width="7.6640625" style="24" customWidth="1"/>
    <col min="1087" max="1087" width="1" style="24" customWidth="1"/>
    <col min="1088" max="1088" width="3.33203125" style="24" customWidth="1"/>
    <col min="1089" max="1089" width="9.33203125" style="24" customWidth="1"/>
    <col min="1090" max="1090" width="1.77734375" style="24" customWidth="1"/>
    <col min="1091" max="1091" width="1.109375" style="24" customWidth="1"/>
    <col min="1092" max="1092" width="0.6640625" style="24" customWidth="1"/>
    <col min="1093" max="1093" width="0.77734375" style="24" customWidth="1"/>
    <col min="1094" max="1094" width="0.44140625" style="24" customWidth="1"/>
    <col min="1095" max="1095" width="0.77734375" style="24" customWidth="1"/>
    <col min="1096" max="1097" width="4.6640625" style="24" customWidth="1"/>
    <col min="1098" max="1098" width="4" style="24" customWidth="1"/>
    <col min="1099" max="1099" width="2.77734375" style="24" customWidth="1"/>
    <col min="1100" max="1100" width="0.77734375" style="24" customWidth="1"/>
    <col min="1101" max="1101" width="0.6640625" style="24" customWidth="1"/>
    <col min="1102" max="1102" width="1.109375" style="24" customWidth="1"/>
    <col min="1103" max="1103" width="0.44140625" style="24" customWidth="1"/>
    <col min="1104" max="1104" width="5.44140625" style="24" customWidth="1"/>
    <col min="1105" max="1105" width="6.33203125" style="24" customWidth="1"/>
    <col min="1106" max="1106" width="6" style="24" customWidth="1"/>
    <col min="1107" max="1107" width="0.44140625" style="24" customWidth="1"/>
    <col min="1108" max="1108" width="1.109375" style="24" customWidth="1"/>
    <col min="1109" max="1318" width="9.109375" style="24" hidden="1"/>
    <col min="1319" max="1319" width="1.44140625" style="24" customWidth="1"/>
    <col min="1320" max="1320" width="3.44140625" style="24" customWidth="1"/>
    <col min="1321" max="1321" width="0.33203125" style="24" customWidth="1"/>
    <col min="1322" max="1322" width="2.109375" style="24" customWidth="1"/>
    <col min="1323" max="1323" width="8.109375" style="24" customWidth="1"/>
    <col min="1324" max="1324" width="1.33203125" style="24" customWidth="1"/>
    <col min="1325" max="1325" width="1.77734375" style="24" customWidth="1"/>
    <col min="1326" max="1326" width="2.109375" style="24" customWidth="1"/>
    <col min="1327" max="1327" width="1.77734375" style="24" customWidth="1"/>
    <col min="1328" max="1329" width="2.109375" style="24" customWidth="1"/>
    <col min="1330" max="1330" width="2.44140625" style="24" customWidth="1"/>
    <col min="1331" max="1331" width="0.33203125" style="24" customWidth="1"/>
    <col min="1332" max="1332" width="1.44140625" style="24" customWidth="1"/>
    <col min="1333" max="1333" width="0.77734375" style="24" customWidth="1"/>
    <col min="1334" max="1334" width="0.33203125" style="24" customWidth="1"/>
    <col min="1335" max="1335" width="1" style="24" customWidth="1"/>
    <col min="1336" max="1336" width="0.44140625" style="24" customWidth="1"/>
    <col min="1337" max="1337" width="0.33203125" style="24" customWidth="1"/>
    <col min="1338" max="1338" width="0.44140625" style="24" customWidth="1"/>
    <col min="1339" max="1339" width="2.44140625" style="24" customWidth="1"/>
    <col min="1340" max="1340" width="1.33203125" style="24" customWidth="1"/>
    <col min="1341" max="1341" width="9.109375" style="24" customWidth="1"/>
    <col min="1342" max="1342" width="7.6640625" style="24" customWidth="1"/>
    <col min="1343" max="1343" width="1" style="24" customWidth="1"/>
    <col min="1344" max="1344" width="3.33203125" style="24" customWidth="1"/>
    <col min="1345" max="1345" width="9.33203125" style="24" customWidth="1"/>
    <col min="1346" max="1346" width="1.77734375" style="24" customWidth="1"/>
    <col min="1347" max="1347" width="1.109375" style="24" customWidth="1"/>
    <col min="1348" max="1348" width="0.6640625" style="24" customWidth="1"/>
    <col min="1349" max="1349" width="0.77734375" style="24" customWidth="1"/>
    <col min="1350" max="1350" width="0.44140625" style="24" customWidth="1"/>
    <col min="1351" max="1351" width="0.77734375" style="24" customWidth="1"/>
    <col min="1352" max="1353" width="4.6640625" style="24" customWidth="1"/>
    <col min="1354" max="1354" width="4" style="24" customWidth="1"/>
    <col min="1355" max="1355" width="2.77734375" style="24" customWidth="1"/>
    <col min="1356" max="1356" width="0.77734375" style="24" customWidth="1"/>
    <col min="1357" max="1357" width="0.6640625" style="24" customWidth="1"/>
    <col min="1358" max="1358" width="1.109375" style="24" customWidth="1"/>
    <col min="1359" max="1359" width="0.44140625" style="24" customWidth="1"/>
    <col min="1360" max="1360" width="5.44140625" style="24" customWidth="1"/>
    <col min="1361" max="1361" width="6.33203125" style="24" customWidth="1"/>
    <col min="1362" max="1362" width="6" style="24" customWidth="1"/>
    <col min="1363" max="1363" width="0.44140625" style="24" customWidth="1"/>
    <col min="1364" max="1364" width="1.109375" style="24" customWidth="1"/>
    <col min="1365" max="1574" width="9.109375" style="24" hidden="1"/>
    <col min="1575" max="1575" width="1.44140625" style="24" customWidth="1"/>
    <col min="1576" max="1576" width="3.44140625" style="24" customWidth="1"/>
    <col min="1577" max="1577" width="0.33203125" style="24" customWidth="1"/>
    <col min="1578" max="1578" width="2.109375" style="24" customWidth="1"/>
    <col min="1579" max="1579" width="8.109375" style="24" customWidth="1"/>
    <col min="1580" max="1580" width="1.33203125" style="24" customWidth="1"/>
    <col min="1581" max="1581" width="1.77734375" style="24" customWidth="1"/>
    <col min="1582" max="1582" width="2.109375" style="24" customWidth="1"/>
    <col min="1583" max="1583" width="1.77734375" style="24" customWidth="1"/>
    <col min="1584" max="1585" width="2.109375" style="24" customWidth="1"/>
    <col min="1586" max="1586" width="2.44140625" style="24" customWidth="1"/>
    <col min="1587" max="1587" width="0.33203125" style="24" customWidth="1"/>
    <col min="1588" max="1588" width="1.44140625" style="24" customWidth="1"/>
    <col min="1589" max="1589" width="0.77734375" style="24" customWidth="1"/>
    <col min="1590" max="1590" width="0.33203125" style="24" customWidth="1"/>
    <col min="1591" max="1591" width="1" style="24" customWidth="1"/>
    <col min="1592" max="1592" width="0.44140625" style="24" customWidth="1"/>
    <col min="1593" max="1593" width="0.33203125" style="24" customWidth="1"/>
    <col min="1594" max="1594" width="0.44140625" style="24" customWidth="1"/>
    <col min="1595" max="1595" width="2.44140625" style="24" customWidth="1"/>
    <col min="1596" max="1596" width="1.33203125" style="24" customWidth="1"/>
    <col min="1597" max="1597" width="9.109375" style="24" customWidth="1"/>
    <col min="1598" max="1598" width="7.6640625" style="24" customWidth="1"/>
    <col min="1599" max="1599" width="1" style="24" customWidth="1"/>
    <col min="1600" max="1600" width="3.33203125" style="24" customWidth="1"/>
    <col min="1601" max="1601" width="9.33203125" style="24" customWidth="1"/>
    <col min="1602" max="1602" width="1.77734375" style="24" customWidth="1"/>
    <col min="1603" max="1603" width="1.109375" style="24" customWidth="1"/>
    <col min="1604" max="1604" width="0.6640625" style="24" customWidth="1"/>
    <col min="1605" max="1605" width="0.77734375" style="24" customWidth="1"/>
    <col min="1606" max="1606" width="0.44140625" style="24" customWidth="1"/>
    <col min="1607" max="1607" width="0.77734375" style="24" customWidth="1"/>
    <col min="1608" max="1609" width="4.6640625" style="24" customWidth="1"/>
    <col min="1610" max="1610" width="4" style="24" customWidth="1"/>
    <col min="1611" max="1611" width="2.77734375" style="24" customWidth="1"/>
    <col min="1612" max="1612" width="0.77734375" style="24" customWidth="1"/>
    <col min="1613" max="1613" width="0.6640625" style="24" customWidth="1"/>
    <col min="1614" max="1614" width="1.109375" style="24" customWidth="1"/>
    <col min="1615" max="1615" width="0.44140625" style="24" customWidth="1"/>
    <col min="1616" max="1616" width="5.44140625" style="24" customWidth="1"/>
    <col min="1617" max="1617" width="6.33203125" style="24" customWidth="1"/>
    <col min="1618" max="1618" width="6" style="24" customWidth="1"/>
    <col min="1619" max="1619" width="0.44140625" style="24" customWidth="1"/>
    <col min="1620" max="1620" width="1.109375" style="24" customWidth="1"/>
    <col min="1621" max="1830" width="9.109375" style="24" hidden="1"/>
    <col min="1831" max="1831" width="1.44140625" style="24" customWidth="1"/>
    <col min="1832" max="1832" width="3.44140625" style="24" customWidth="1"/>
    <col min="1833" max="1833" width="0.33203125" style="24" customWidth="1"/>
    <col min="1834" max="1834" width="2.109375" style="24" customWidth="1"/>
    <col min="1835" max="1835" width="8.109375" style="24" customWidth="1"/>
    <col min="1836" max="1836" width="1.33203125" style="24" customWidth="1"/>
    <col min="1837" max="1837" width="1.77734375" style="24" customWidth="1"/>
    <col min="1838" max="1838" width="2.109375" style="24" customWidth="1"/>
    <col min="1839" max="1839" width="1.77734375" style="24" customWidth="1"/>
    <col min="1840" max="1841" width="2.109375" style="24" customWidth="1"/>
    <col min="1842" max="1842" width="2.44140625" style="24" customWidth="1"/>
    <col min="1843" max="1843" width="0.33203125" style="24" customWidth="1"/>
    <col min="1844" max="1844" width="1.44140625" style="24" customWidth="1"/>
    <col min="1845" max="1845" width="0.77734375" style="24" customWidth="1"/>
    <col min="1846" max="1846" width="0.33203125" style="24" customWidth="1"/>
    <col min="1847" max="1847" width="1" style="24" customWidth="1"/>
    <col min="1848" max="1848" width="0.44140625" style="24" customWidth="1"/>
    <col min="1849" max="1849" width="0.33203125" style="24" customWidth="1"/>
    <col min="1850" max="1850" width="0.44140625" style="24" customWidth="1"/>
    <col min="1851" max="1851" width="2.44140625" style="24" customWidth="1"/>
    <col min="1852" max="1852" width="1.33203125" style="24" customWidth="1"/>
    <col min="1853" max="1853" width="9.109375" style="24" customWidth="1"/>
    <col min="1854" max="1854" width="7.6640625" style="24" customWidth="1"/>
    <col min="1855" max="1855" width="1" style="24" customWidth="1"/>
    <col min="1856" max="1856" width="3.33203125" style="24" customWidth="1"/>
    <col min="1857" max="1857" width="9.33203125" style="24" customWidth="1"/>
    <col min="1858" max="1858" width="1.77734375" style="24" customWidth="1"/>
    <col min="1859" max="1859" width="1.109375" style="24" customWidth="1"/>
    <col min="1860" max="1860" width="0.6640625" style="24" customWidth="1"/>
    <col min="1861" max="1861" width="0.77734375" style="24" customWidth="1"/>
    <col min="1862" max="1862" width="0.44140625" style="24" customWidth="1"/>
    <col min="1863" max="1863" width="0.77734375" style="24" customWidth="1"/>
    <col min="1864" max="1865" width="4.6640625" style="24" customWidth="1"/>
    <col min="1866" max="1866" width="4" style="24" customWidth="1"/>
    <col min="1867" max="1867" width="2.77734375" style="24" customWidth="1"/>
    <col min="1868" max="1868" width="0.77734375" style="24" customWidth="1"/>
    <col min="1869" max="1869" width="0.6640625" style="24" customWidth="1"/>
    <col min="1870" max="1870" width="1.109375" style="24" customWidth="1"/>
    <col min="1871" max="1871" width="0.44140625" style="24" customWidth="1"/>
    <col min="1872" max="1872" width="5.44140625" style="24" customWidth="1"/>
    <col min="1873" max="1873" width="6.33203125" style="24" customWidth="1"/>
    <col min="1874" max="1874" width="6" style="24" customWidth="1"/>
    <col min="1875" max="1875" width="0.44140625" style="24" customWidth="1"/>
    <col min="1876" max="1876" width="1.109375" style="24" customWidth="1"/>
    <col min="1877" max="2086" width="9.109375" style="24" hidden="1"/>
    <col min="2087" max="2087" width="1.44140625" style="24" customWidth="1"/>
    <col min="2088" max="2088" width="3.44140625" style="24" customWidth="1"/>
    <col min="2089" max="2089" width="0.33203125" style="24" customWidth="1"/>
    <col min="2090" max="2090" width="2.109375" style="24" customWidth="1"/>
    <col min="2091" max="2091" width="8.109375" style="24" customWidth="1"/>
    <col min="2092" max="2092" width="1.33203125" style="24" customWidth="1"/>
    <col min="2093" max="2093" width="1.77734375" style="24" customWidth="1"/>
    <col min="2094" max="2094" width="2.109375" style="24" customWidth="1"/>
    <col min="2095" max="2095" width="1.77734375" style="24" customWidth="1"/>
    <col min="2096" max="2097" width="2.109375" style="24" customWidth="1"/>
    <col min="2098" max="2098" width="2.44140625" style="24" customWidth="1"/>
    <col min="2099" max="2099" width="0.33203125" style="24" customWidth="1"/>
    <col min="2100" max="2100" width="1.44140625" style="24" customWidth="1"/>
    <col min="2101" max="2101" width="0.77734375" style="24" customWidth="1"/>
    <col min="2102" max="2102" width="0.33203125" style="24" customWidth="1"/>
    <col min="2103" max="2103" width="1" style="24" customWidth="1"/>
    <col min="2104" max="2104" width="0.44140625" style="24" customWidth="1"/>
    <col min="2105" max="2105" width="0.33203125" style="24" customWidth="1"/>
    <col min="2106" max="2106" width="0.44140625" style="24" customWidth="1"/>
    <col min="2107" max="2107" width="2.44140625" style="24" customWidth="1"/>
    <col min="2108" max="2108" width="1.33203125" style="24" customWidth="1"/>
    <col min="2109" max="2109" width="9.109375" style="24" customWidth="1"/>
    <col min="2110" max="2110" width="7.6640625" style="24" customWidth="1"/>
    <col min="2111" max="2111" width="1" style="24" customWidth="1"/>
    <col min="2112" max="2112" width="3.33203125" style="24" customWidth="1"/>
    <col min="2113" max="2113" width="9.33203125" style="24" customWidth="1"/>
    <col min="2114" max="2114" width="1.77734375" style="24" customWidth="1"/>
    <col min="2115" max="2115" width="1.109375" style="24" customWidth="1"/>
    <col min="2116" max="2116" width="0.6640625" style="24" customWidth="1"/>
    <col min="2117" max="2117" width="0.77734375" style="24" customWidth="1"/>
    <col min="2118" max="2118" width="0.44140625" style="24" customWidth="1"/>
    <col min="2119" max="2119" width="0.77734375" style="24" customWidth="1"/>
    <col min="2120" max="2121" width="4.6640625" style="24" customWidth="1"/>
    <col min="2122" max="2122" width="4" style="24" customWidth="1"/>
    <col min="2123" max="2123" width="2.77734375" style="24" customWidth="1"/>
    <col min="2124" max="2124" width="0.77734375" style="24" customWidth="1"/>
    <col min="2125" max="2125" width="0.6640625" style="24" customWidth="1"/>
    <col min="2126" max="2126" width="1.109375" style="24" customWidth="1"/>
    <col min="2127" max="2127" width="0.44140625" style="24" customWidth="1"/>
    <col min="2128" max="2128" width="5.44140625" style="24" customWidth="1"/>
    <col min="2129" max="2129" width="6.33203125" style="24" customWidth="1"/>
    <col min="2130" max="2130" width="6" style="24" customWidth="1"/>
    <col min="2131" max="2131" width="0.44140625" style="24" customWidth="1"/>
    <col min="2132" max="2132" width="1.109375" style="24" customWidth="1"/>
    <col min="2133" max="2342" width="9.109375" style="24" hidden="1"/>
    <col min="2343" max="2343" width="1.44140625" style="24" customWidth="1"/>
    <col min="2344" max="2344" width="3.44140625" style="24" customWidth="1"/>
    <col min="2345" max="2345" width="0.33203125" style="24" customWidth="1"/>
    <col min="2346" max="2346" width="2.109375" style="24" customWidth="1"/>
    <col min="2347" max="2347" width="8.109375" style="24" customWidth="1"/>
    <col min="2348" max="2348" width="1.33203125" style="24" customWidth="1"/>
    <col min="2349" max="2349" width="1.77734375" style="24" customWidth="1"/>
    <col min="2350" max="2350" width="2.109375" style="24" customWidth="1"/>
    <col min="2351" max="2351" width="1.77734375" style="24" customWidth="1"/>
    <col min="2352" max="2353" width="2.109375" style="24" customWidth="1"/>
    <col min="2354" max="2354" width="2.44140625" style="24" customWidth="1"/>
    <col min="2355" max="2355" width="0.33203125" style="24" customWidth="1"/>
    <col min="2356" max="2356" width="1.44140625" style="24" customWidth="1"/>
    <col min="2357" max="2357" width="0.77734375" style="24" customWidth="1"/>
    <col min="2358" max="2358" width="0.33203125" style="24" customWidth="1"/>
    <col min="2359" max="2359" width="1" style="24" customWidth="1"/>
    <col min="2360" max="2360" width="0.44140625" style="24" customWidth="1"/>
    <col min="2361" max="2361" width="0.33203125" style="24" customWidth="1"/>
    <col min="2362" max="2362" width="0.44140625" style="24" customWidth="1"/>
    <col min="2363" max="2363" width="2.44140625" style="24" customWidth="1"/>
    <col min="2364" max="2364" width="1.33203125" style="24" customWidth="1"/>
    <col min="2365" max="2365" width="9.109375" style="24" customWidth="1"/>
    <col min="2366" max="2366" width="7.6640625" style="24" customWidth="1"/>
    <col min="2367" max="2367" width="1" style="24" customWidth="1"/>
    <col min="2368" max="2368" width="3.33203125" style="24" customWidth="1"/>
    <col min="2369" max="2369" width="9.33203125" style="24" customWidth="1"/>
    <col min="2370" max="2370" width="1.77734375" style="24" customWidth="1"/>
    <col min="2371" max="2371" width="1.109375" style="24" customWidth="1"/>
    <col min="2372" max="2372" width="0.6640625" style="24" customWidth="1"/>
    <col min="2373" max="2373" width="0.77734375" style="24" customWidth="1"/>
    <col min="2374" max="2374" width="0.44140625" style="24" customWidth="1"/>
    <col min="2375" max="2375" width="0.77734375" style="24" customWidth="1"/>
    <col min="2376" max="2377" width="4.6640625" style="24" customWidth="1"/>
    <col min="2378" max="2378" width="4" style="24" customWidth="1"/>
    <col min="2379" max="2379" width="2.77734375" style="24" customWidth="1"/>
    <col min="2380" max="2380" width="0.77734375" style="24" customWidth="1"/>
    <col min="2381" max="2381" width="0.6640625" style="24" customWidth="1"/>
    <col min="2382" max="2382" width="1.109375" style="24" customWidth="1"/>
    <col min="2383" max="2383" width="0.44140625" style="24" customWidth="1"/>
    <col min="2384" max="2384" width="5.44140625" style="24" customWidth="1"/>
    <col min="2385" max="2385" width="6.33203125" style="24" customWidth="1"/>
    <col min="2386" max="2386" width="6" style="24" customWidth="1"/>
    <col min="2387" max="2387" width="0.44140625" style="24" customWidth="1"/>
    <col min="2388" max="2388" width="1.109375" style="24" customWidth="1"/>
    <col min="2389" max="2598" width="9.109375" style="24" hidden="1"/>
    <col min="2599" max="2599" width="1.44140625" style="24" customWidth="1"/>
    <col min="2600" max="2600" width="3.44140625" style="24" customWidth="1"/>
    <col min="2601" max="2601" width="0.33203125" style="24" customWidth="1"/>
    <col min="2602" max="2602" width="2.109375" style="24" customWidth="1"/>
    <col min="2603" max="2603" width="8.109375" style="24" customWidth="1"/>
    <col min="2604" max="2604" width="1.33203125" style="24" customWidth="1"/>
    <col min="2605" max="2605" width="1.77734375" style="24" customWidth="1"/>
    <col min="2606" max="2606" width="2.109375" style="24" customWidth="1"/>
    <col min="2607" max="2607" width="1.77734375" style="24" customWidth="1"/>
    <col min="2608" max="2609" width="2.109375" style="24" customWidth="1"/>
    <col min="2610" max="2610" width="2.44140625" style="24" customWidth="1"/>
    <col min="2611" max="2611" width="0.33203125" style="24" customWidth="1"/>
    <col min="2612" max="2612" width="1.44140625" style="24" customWidth="1"/>
    <col min="2613" max="2613" width="0.77734375" style="24" customWidth="1"/>
    <col min="2614" max="2614" width="0.33203125" style="24" customWidth="1"/>
    <col min="2615" max="2615" width="1" style="24" customWidth="1"/>
    <col min="2616" max="2616" width="0.44140625" style="24" customWidth="1"/>
    <col min="2617" max="2617" width="0.33203125" style="24" customWidth="1"/>
    <col min="2618" max="2618" width="0.44140625" style="24" customWidth="1"/>
    <col min="2619" max="2619" width="2.44140625" style="24" customWidth="1"/>
    <col min="2620" max="2620" width="1.33203125" style="24" customWidth="1"/>
    <col min="2621" max="2621" width="9.109375" style="24" customWidth="1"/>
    <col min="2622" max="2622" width="7.6640625" style="24" customWidth="1"/>
    <col min="2623" max="2623" width="1" style="24" customWidth="1"/>
    <col min="2624" max="2624" width="3.33203125" style="24" customWidth="1"/>
    <col min="2625" max="2625" width="9.33203125" style="24" customWidth="1"/>
    <col min="2626" max="2626" width="1.77734375" style="24" customWidth="1"/>
    <col min="2627" max="2627" width="1.109375" style="24" customWidth="1"/>
    <col min="2628" max="2628" width="0.6640625" style="24" customWidth="1"/>
    <col min="2629" max="2629" width="0.77734375" style="24" customWidth="1"/>
    <col min="2630" max="2630" width="0.44140625" style="24" customWidth="1"/>
    <col min="2631" max="2631" width="0.77734375" style="24" customWidth="1"/>
    <col min="2632" max="2633" width="4.6640625" style="24" customWidth="1"/>
    <col min="2634" max="2634" width="4" style="24" customWidth="1"/>
    <col min="2635" max="2635" width="2.77734375" style="24" customWidth="1"/>
    <col min="2636" max="2636" width="0.77734375" style="24" customWidth="1"/>
    <col min="2637" max="2637" width="0.6640625" style="24" customWidth="1"/>
    <col min="2638" max="2638" width="1.109375" style="24" customWidth="1"/>
    <col min="2639" max="2639" width="0.44140625" style="24" customWidth="1"/>
    <col min="2640" max="2640" width="5.44140625" style="24" customWidth="1"/>
    <col min="2641" max="2641" width="6.33203125" style="24" customWidth="1"/>
    <col min="2642" max="2642" width="6" style="24" customWidth="1"/>
    <col min="2643" max="2643" width="0.44140625" style="24" customWidth="1"/>
    <col min="2644" max="2644" width="1.109375" style="24" customWidth="1"/>
    <col min="2645" max="2854" width="9.109375" style="24" hidden="1"/>
    <col min="2855" max="2855" width="1.44140625" style="24" customWidth="1"/>
    <col min="2856" max="2856" width="3.44140625" style="24" customWidth="1"/>
    <col min="2857" max="2857" width="0.33203125" style="24" customWidth="1"/>
    <col min="2858" max="2858" width="2.109375" style="24" customWidth="1"/>
    <col min="2859" max="2859" width="8.109375" style="24" customWidth="1"/>
    <col min="2860" max="2860" width="1.33203125" style="24" customWidth="1"/>
    <col min="2861" max="2861" width="1.77734375" style="24" customWidth="1"/>
    <col min="2862" max="2862" width="2.109375" style="24" customWidth="1"/>
    <col min="2863" max="2863" width="1.77734375" style="24" customWidth="1"/>
    <col min="2864" max="2865" width="2.109375" style="24" customWidth="1"/>
    <col min="2866" max="2866" width="2.44140625" style="24" customWidth="1"/>
    <col min="2867" max="2867" width="0.33203125" style="24" customWidth="1"/>
    <col min="2868" max="2868" width="1.44140625" style="24" customWidth="1"/>
    <col min="2869" max="2869" width="0.77734375" style="24" customWidth="1"/>
    <col min="2870" max="2870" width="0.33203125" style="24" customWidth="1"/>
    <col min="2871" max="2871" width="1" style="24" customWidth="1"/>
    <col min="2872" max="2872" width="0.44140625" style="24" customWidth="1"/>
    <col min="2873" max="2873" width="0.33203125" style="24" customWidth="1"/>
    <col min="2874" max="2874" width="0.44140625" style="24" customWidth="1"/>
    <col min="2875" max="2875" width="2.44140625" style="24" customWidth="1"/>
    <col min="2876" max="2876" width="1.33203125" style="24" customWidth="1"/>
    <col min="2877" max="2877" width="9.109375" style="24" customWidth="1"/>
    <col min="2878" max="2878" width="7.6640625" style="24" customWidth="1"/>
    <col min="2879" max="2879" width="1" style="24" customWidth="1"/>
    <col min="2880" max="2880" width="3.33203125" style="24" customWidth="1"/>
    <col min="2881" max="2881" width="9.33203125" style="24" customWidth="1"/>
    <col min="2882" max="2882" width="1.77734375" style="24" customWidth="1"/>
    <col min="2883" max="2883" width="1.109375" style="24" customWidth="1"/>
    <col min="2884" max="2884" width="0.6640625" style="24" customWidth="1"/>
    <col min="2885" max="2885" width="0.77734375" style="24" customWidth="1"/>
    <col min="2886" max="2886" width="0.44140625" style="24" customWidth="1"/>
    <col min="2887" max="2887" width="0.77734375" style="24" customWidth="1"/>
    <col min="2888" max="2889" width="4.6640625" style="24" customWidth="1"/>
    <col min="2890" max="2890" width="4" style="24" customWidth="1"/>
    <col min="2891" max="2891" width="2.77734375" style="24" customWidth="1"/>
    <col min="2892" max="2892" width="0.77734375" style="24" customWidth="1"/>
    <col min="2893" max="2893" width="0.6640625" style="24" customWidth="1"/>
    <col min="2894" max="2894" width="1.109375" style="24" customWidth="1"/>
    <col min="2895" max="2895" width="0.44140625" style="24" customWidth="1"/>
    <col min="2896" max="2896" width="5.44140625" style="24" customWidth="1"/>
    <col min="2897" max="2897" width="6.33203125" style="24" customWidth="1"/>
    <col min="2898" max="2898" width="6" style="24" customWidth="1"/>
    <col min="2899" max="2899" width="0.44140625" style="24" customWidth="1"/>
    <col min="2900" max="2900" width="1.109375" style="24" customWidth="1"/>
    <col min="2901" max="3110" width="9.109375" style="24" hidden="1"/>
    <col min="3111" max="3111" width="1.44140625" style="24" customWidth="1"/>
    <col min="3112" max="3112" width="3.44140625" style="24" customWidth="1"/>
    <col min="3113" max="3113" width="0.33203125" style="24" customWidth="1"/>
    <col min="3114" max="3114" width="2.109375" style="24" customWidth="1"/>
    <col min="3115" max="3115" width="8.109375" style="24" customWidth="1"/>
    <col min="3116" max="3116" width="1.33203125" style="24" customWidth="1"/>
    <col min="3117" max="3117" width="1.77734375" style="24" customWidth="1"/>
    <col min="3118" max="3118" width="2.109375" style="24" customWidth="1"/>
    <col min="3119" max="3119" width="1.77734375" style="24" customWidth="1"/>
    <col min="3120" max="3121" width="2.109375" style="24" customWidth="1"/>
    <col min="3122" max="3122" width="2.44140625" style="24" customWidth="1"/>
    <col min="3123" max="3123" width="0.33203125" style="24" customWidth="1"/>
    <col min="3124" max="3124" width="1.44140625" style="24" customWidth="1"/>
    <col min="3125" max="3125" width="0.77734375" style="24" customWidth="1"/>
    <col min="3126" max="3126" width="0.33203125" style="24" customWidth="1"/>
    <col min="3127" max="3127" width="1" style="24" customWidth="1"/>
    <col min="3128" max="3128" width="0.44140625" style="24" customWidth="1"/>
    <col min="3129" max="3129" width="0.33203125" style="24" customWidth="1"/>
    <col min="3130" max="3130" width="0.44140625" style="24" customWidth="1"/>
    <col min="3131" max="3131" width="2.44140625" style="24" customWidth="1"/>
    <col min="3132" max="3132" width="1.33203125" style="24" customWidth="1"/>
    <col min="3133" max="3133" width="9.109375" style="24" customWidth="1"/>
    <col min="3134" max="3134" width="7.6640625" style="24" customWidth="1"/>
    <col min="3135" max="3135" width="1" style="24" customWidth="1"/>
    <col min="3136" max="3136" width="3.33203125" style="24" customWidth="1"/>
    <col min="3137" max="3137" width="9.33203125" style="24" customWidth="1"/>
    <col min="3138" max="3138" width="1.77734375" style="24" customWidth="1"/>
    <col min="3139" max="3139" width="1.109375" style="24" customWidth="1"/>
    <col min="3140" max="3140" width="0.6640625" style="24" customWidth="1"/>
    <col min="3141" max="3141" width="0.77734375" style="24" customWidth="1"/>
    <col min="3142" max="3142" width="0.44140625" style="24" customWidth="1"/>
    <col min="3143" max="3143" width="0.77734375" style="24" customWidth="1"/>
    <col min="3144" max="3145" width="4.6640625" style="24" customWidth="1"/>
    <col min="3146" max="3146" width="4" style="24" customWidth="1"/>
    <col min="3147" max="3147" width="2.77734375" style="24" customWidth="1"/>
    <col min="3148" max="3148" width="0.77734375" style="24" customWidth="1"/>
    <col min="3149" max="3149" width="0.6640625" style="24" customWidth="1"/>
    <col min="3150" max="3150" width="1.109375" style="24" customWidth="1"/>
    <col min="3151" max="3151" width="0.44140625" style="24" customWidth="1"/>
    <col min="3152" max="3152" width="5.44140625" style="24" customWidth="1"/>
    <col min="3153" max="3153" width="6.33203125" style="24" customWidth="1"/>
    <col min="3154" max="3154" width="6" style="24" customWidth="1"/>
    <col min="3155" max="3155" width="0.44140625" style="24" customWidth="1"/>
    <col min="3156" max="3156" width="1.109375" style="24" customWidth="1"/>
    <col min="3157" max="3366" width="9.109375" style="24" hidden="1"/>
    <col min="3367" max="3367" width="1.44140625" style="24" customWidth="1"/>
    <col min="3368" max="3368" width="3.44140625" style="24" customWidth="1"/>
    <col min="3369" max="3369" width="0.33203125" style="24" customWidth="1"/>
    <col min="3370" max="3370" width="2.109375" style="24" customWidth="1"/>
    <col min="3371" max="3371" width="8.109375" style="24" customWidth="1"/>
    <col min="3372" max="3372" width="1.33203125" style="24" customWidth="1"/>
    <col min="3373" max="3373" width="1.77734375" style="24" customWidth="1"/>
    <col min="3374" max="3374" width="2.109375" style="24" customWidth="1"/>
    <col min="3375" max="3375" width="1.77734375" style="24" customWidth="1"/>
    <col min="3376" max="3377" width="2.109375" style="24" customWidth="1"/>
    <col min="3378" max="3378" width="2.44140625" style="24" customWidth="1"/>
    <col min="3379" max="3379" width="0.33203125" style="24" customWidth="1"/>
    <col min="3380" max="3380" width="1.44140625" style="24" customWidth="1"/>
    <col min="3381" max="3381" width="0.77734375" style="24" customWidth="1"/>
    <col min="3382" max="3382" width="0.33203125" style="24" customWidth="1"/>
    <col min="3383" max="3383" width="1" style="24" customWidth="1"/>
    <col min="3384" max="3384" width="0.44140625" style="24" customWidth="1"/>
    <col min="3385" max="3385" width="0.33203125" style="24" customWidth="1"/>
    <col min="3386" max="3386" width="0.44140625" style="24" customWidth="1"/>
    <col min="3387" max="3387" width="2.44140625" style="24" customWidth="1"/>
    <col min="3388" max="3388" width="1.33203125" style="24" customWidth="1"/>
    <col min="3389" max="3389" width="9.109375" style="24" customWidth="1"/>
    <col min="3390" max="3390" width="7.6640625" style="24" customWidth="1"/>
    <col min="3391" max="3391" width="1" style="24" customWidth="1"/>
    <col min="3392" max="3392" width="3.33203125" style="24" customWidth="1"/>
    <col min="3393" max="3393" width="9.33203125" style="24" customWidth="1"/>
    <col min="3394" max="3394" width="1.77734375" style="24" customWidth="1"/>
    <col min="3395" max="3395" width="1.109375" style="24" customWidth="1"/>
    <col min="3396" max="3396" width="0.6640625" style="24" customWidth="1"/>
    <col min="3397" max="3397" width="0.77734375" style="24" customWidth="1"/>
    <col min="3398" max="3398" width="0.44140625" style="24" customWidth="1"/>
    <col min="3399" max="3399" width="0.77734375" style="24" customWidth="1"/>
    <col min="3400" max="3401" width="4.6640625" style="24" customWidth="1"/>
    <col min="3402" max="3402" width="4" style="24" customWidth="1"/>
    <col min="3403" max="3403" width="2.77734375" style="24" customWidth="1"/>
    <col min="3404" max="3404" width="0.77734375" style="24" customWidth="1"/>
    <col min="3405" max="3405" width="0.6640625" style="24" customWidth="1"/>
    <col min="3406" max="3406" width="1.109375" style="24" customWidth="1"/>
    <col min="3407" max="3407" width="0.44140625" style="24" customWidth="1"/>
    <col min="3408" max="3408" width="5.44140625" style="24" customWidth="1"/>
    <col min="3409" max="3409" width="6.33203125" style="24" customWidth="1"/>
    <col min="3410" max="3410" width="6" style="24" customWidth="1"/>
    <col min="3411" max="3411" width="0.44140625" style="24" customWidth="1"/>
    <col min="3412" max="3412" width="1.109375" style="24" customWidth="1"/>
    <col min="3413" max="3622" width="9.109375" style="24" hidden="1"/>
    <col min="3623" max="3623" width="1.44140625" style="24" customWidth="1"/>
    <col min="3624" max="3624" width="3.44140625" style="24" customWidth="1"/>
    <col min="3625" max="3625" width="0.33203125" style="24" customWidth="1"/>
    <col min="3626" max="3626" width="2.109375" style="24" customWidth="1"/>
    <col min="3627" max="3627" width="8.109375" style="24" customWidth="1"/>
    <col min="3628" max="3628" width="1.33203125" style="24" customWidth="1"/>
    <col min="3629" max="3629" width="1.77734375" style="24" customWidth="1"/>
    <col min="3630" max="3630" width="2.109375" style="24" customWidth="1"/>
    <col min="3631" max="3631" width="1.77734375" style="24" customWidth="1"/>
    <col min="3632" max="3633" width="2.109375" style="24" customWidth="1"/>
    <col min="3634" max="3634" width="2.44140625" style="24" customWidth="1"/>
    <col min="3635" max="3635" width="0.33203125" style="24" customWidth="1"/>
    <col min="3636" max="3636" width="1.44140625" style="24" customWidth="1"/>
    <col min="3637" max="3637" width="0.77734375" style="24" customWidth="1"/>
    <col min="3638" max="3638" width="0.33203125" style="24" customWidth="1"/>
    <col min="3639" max="3639" width="1" style="24" customWidth="1"/>
    <col min="3640" max="3640" width="0.44140625" style="24" customWidth="1"/>
    <col min="3641" max="3641" width="0.33203125" style="24" customWidth="1"/>
    <col min="3642" max="3642" width="0.44140625" style="24" customWidth="1"/>
    <col min="3643" max="3643" width="2.44140625" style="24" customWidth="1"/>
    <col min="3644" max="3644" width="1.33203125" style="24" customWidth="1"/>
    <col min="3645" max="3645" width="9.109375" style="24" customWidth="1"/>
    <col min="3646" max="3646" width="7.6640625" style="24" customWidth="1"/>
    <col min="3647" max="3647" width="1" style="24" customWidth="1"/>
    <col min="3648" max="3648" width="3.33203125" style="24" customWidth="1"/>
    <col min="3649" max="3649" width="9.33203125" style="24" customWidth="1"/>
    <col min="3650" max="3650" width="1.77734375" style="24" customWidth="1"/>
    <col min="3651" max="3651" width="1.109375" style="24" customWidth="1"/>
    <col min="3652" max="3652" width="0.6640625" style="24" customWidth="1"/>
    <col min="3653" max="3653" width="0.77734375" style="24" customWidth="1"/>
    <col min="3654" max="3654" width="0.44140625" style="24" customWidth="1"/>
    <col min="3655" max="3655" width="0.77734375" style="24" customWidth="1"/>
    <col min="3656" max="3657" width="4.6640625" style="24" customWidth="1"/>
    <col min="3658" max="3658" width="4" style="24" customWidth="1"/>
    <col min="3659" max="3659" width="2.77734375" style="24" customWidth="1"/>
    <col min="3660" max="3660" width="0.77734375" style="24" customWidth="1"/>
    <col min="3661" max="3661" width="0.6640625" style="24" customWidth="1"/>
    <col min="3662" max="3662" width="1.109375" style="24" customWidth="1"/>
    <col min="3663" max="3663" width="0.44140625" style="24" customWidth="1"/>
    <col min="3664" max="3664" width="5.44140625" style="24" customWidth="1"/>
    <col min="3665" max="3665" width="6.33203125" style="24" customWidth="1"/>
    <col min="3666" max="3666" width="6" style="24" customWidth="1"/>
    <col min="3667" max="3667" width="0.44140625" style="24" customWidth="1"/>
    <col min="3668" max="3668" width="1.109375" style="24" customWidth="1"/>
    <col min="3669" max="3878" width="9.109375" style="24" hidden="1"/>
    <col min="3879" max="3879" width="1.44140625" style="24" customWidth="1"/>
    <col min="3880" max="3880" width="3.44140625" style="24" customWidth="1"/>
    <col min="3881" max="3881" width="0.33203125" style="24" customWidth="1"/>
    <col min="3882" max="3882" width="2.109375" style="24" customWidth="1"/>
    <col min="3883" max="3883" width="8.109375" style="24" customWidth="1"/>
    <col min="3884" max="3884" width="1.33203125" style="24" customWidth="1"/>
    <col min="3885" max="3885" width="1.77734375" style="24" customWidth="1"/>
    <col min="3886" max="3886" width="2.109375" style="24" customWidth="1"/>
    <col min="3887" max="3887" width="1.77734375" style="24" customWidth="1"/>
    <col min="3888" max="3889" width="2.109375" style="24" customWidth="1"/>
    <col min="3890" max="3890" width="2.44140625" style="24" customWidth="1"/>
    <col min="3891" max="3891" width="0.33203125" style="24" customWidth="1"/>
    <col min="3892" max="3892" width="1.44140625" style="24" customWidth="1"/>
    <col min="3893" max="3893" width="0.77734375" style="24" customWidth="1"/>
    <col min="3894" max="3894" width="0.33203125" style="24" customWidth="1"/>
    <col min="3895" max="3895" width="1" style="24" customWidth="1"/>
    <col min="3896" max="3896" width="0.44140625" style="24" customWidth="1"/>
    <col min="3897" max="3897" width="0.33203125" style="24" customWidth="1"/>
    <col min="3898" max="3898" width="0.44140625" style="24" customWidth="1"/>
    <col min="3899" max="3899" width="2.44140625" style="24" customWidth="1"/>
    <col min="3900" max="3900" width="1.33203125" style="24" customWidth="1"/>
    <col min="3901" max="3901" width="9.109375" style="24" customWidth="1"/>
    <col min="3902" max="3902" width="7.6640625" style="24" customWidth="1"/>
    <col min="3903" max="3903" width="1" style="24" customWidth="1"/>
    <col min="3904" max="3904" width="3.33203125" style="24" customWidth="1"/>
    <col min="3905" max="3905" width="9.33203125" style="24" customWidth="1"/>
    <col min="3906" max="3906" width="1.77734375" style="24" customWidth="1"/>
    <col min="3907" max="3907" width="1.109375" style="24" customWidth="1"/>
    <col min="3908" max="3908" width="0.6640625" style="24" customWidth="1"/>
    <col min="3909" max="3909" width="0.77734375" style="24" customWidth="1"/>
    <col min="3910" max="3910" width="0.44140625" style="24" customWidth="1"/>
    <col min="3911" max="3911" width="0.77734375" style="24" customWidth="1"/>
    <col min="3912" max="3913" width="4.6640625" style="24" customWidth="1"/>
    <col min="3914" max="3914" width="4" style="24" customWidth="1"/>
    <col min="3915" max="3915" width="2.77734375" style="24" customWidth="1"/>
    <col min="3916" max="3916" width="0.77734375" style="24" customWidth="1"/>
    <col min="3917" max="3917" width="0.6640625" style="24" customWidth="1"/>
    <col min="3918" max="3918" width="1.109375" style="24" customWidth="1"/>
    <col min="3919" max="3919" width="0.44140625" style="24" customWidth="1"/>
    <col min="3920" max="3920" width="5.44140625" style="24" customWidth="1"/>
    <col min="3921" max="3921" width="6.33203125" style="24" customWidth="1"/>
    <col min="3922" max="3922" width="6" style="24" customWidth="1"/>
    <col min="3923" max="3923" width="0.44140625" style="24" customWidth="1"/>
    <col min="3924" max="3924" width="1.109375" style="24" customWidth="1"/>
    <col min="3925" max="4134" width="9.109375" style="24" hidden="1"/>
    <col min="4135" max="4135" width="1.44140625" style="24" customWidth="1"/>
    <col min="4136" max="4136" width="3.44140625" style="24" customWidth="1"/>
    <col min="4137" max="4137" width="0.33203125" style="24" customWidth="1"/>
    <col min="4138" max="4138" width="2.109375" style="24" customWidth="1"/>
    <col min="4139" max="4139" width="8.109375" style="24" customWidth="1"/>
    <col min="4140" max="4140" width="1.33203125" style="24" customWidth="1"/>
    <col min="4141" max="4141" width="1.77734375" style="24" customWidth="1"/>
    <col min="4142" max="4142" width="2.109375" style="24" customWidth="1"/>
    <col min="4143" max="4143" width="1.77734375" style="24" customWidth="1"/>
    <col min="4144" max="4145" width="2.109375" style="24" customWidth="1"/>
    <col min="4146" max="4146" width="2.44140625" style="24" customWidth="1"/>
    <col min="4147" max="4147" width="0.33203125" style="24" customWidth="1"/>
    <col min="4148" max="4148" width="1.44140625" style="24" customWidth="1"/>
    <col min="4149" max="4149" width="0.77734375" style="24" customWidth="1"/>
    <col min="4150" max="4150" width="0.33203125" style="24" customWidth="1"/>
    <col min="4151" max="4151" width="1" style="24" customWidth="1"/>
    <col min="4152" max="4152" width="0.44140625" style="24" customWidth="1"/>
    <col min="4153" max="4153" width="0.33203125" style="24" customWidth="1"/>
    <col min="4154" max="4154" width="0.44140625" style="24" customWidth="1"/>
    <col min="4155" max="4155" width="2.44140625" style="24" customWidth="1"/>
    <col min="4156" max="4156" width="1.33203125" style="24" customWidth="1"/>
    <col min="4157" max="4157" width="9.109375" style="24" customWidth="1"/>
    <col min="4158" max="4158" width="7.6640625" style="24" customWidth="1"/>
    <col min="4159" max="4159" width="1" style="24" customWidth="1"/>
    <col min="4160" max="4160" width="3.33203125" style="24" customWidth="1"/>
    <col min="4161" max="4161" width="9.33203125" style="24" customWidth="1"/>
    <col min="4162" max="4162" width="1.77734375" style="24" customWidth="1"/>
    <col min="4163" max="4163" width="1.109375" style="24" customWidth="1"/>
    <col min="4164" max="4164" width="0.6640625" style="24" customWidth="1"/>
    <col min="4165" max="4165" width="0.77734375" style="24" customWidth="1"/>
    <col min="4166" max="4166" width="0.44140625" style="24" customWidth="1"/>
    <col min="4167" max="4167" width="0.77734375" style="24" customWidth="1"/>
    <col min="4168" max="4169" width="4.6640625" style="24" customWidth="1"/>
    <col min="4170" max="4170" width="4" style="24" customWidth="1"/>
    <col min="4171" max="4171" width="2.77734375" style="24" customWidth="1"/>
    <col min="4172" max="4172" width="0.77734375" style="24" customWidth="1"/>
    <col min="4173" max="4173" width="0.6640625" style="24" customWidth="1"/>
    <col min="4174" max="4174" width="1.109375" style="24" customWidth="1"/>
    <col min="4175" max="4175" width="0.44140625" style="24" customWidth="1"/>
    <col min="4176" max="4176" width="5.44140625" style="24" customWidth="1"/>
    <col min="4177" max="4177" width="6.33203125" style="24" customWidth="1"/>
    <col min="4178" max="4178" width="6" style="24" customWidth="1"/>
    <col min="4179" max="4179" width="0.44140625" style="24" customWidth="1"/>
    <col min="4180" max="4180" width="1.109375" style="24" customWidth="1"/>
    <col min="4181" max="4390" width="9.109375" style="24" hidden="1"/>
    <col min="4391" max="4391" width="1.44140625" style="24" customWidth="1"/>
    <col min="4392" max="4392" width="3.44140625" style="24" customWidth="1"/>
    <col min="4393" max="4393" width="0.33203125" style="24" customWidth="1"/>
    <col min="4394" max="4394" width="2.109375" style="24" customWidth="1"/>
    <col min="4395" max="4395" width="8.109375" style="24" customWidth="1"/>
    <col min="4396" max="4396" width="1.33203125" style="24" customWidth="1"/>
    <col min="4397" max="4397" width="1.77734375" style="24" customWidth="1"/>
    <col min="4398" max="4398" width="2.109375" style="24" customWidth="1"/>
    <col min="4399" max="4399" width="1.77734375" style="24" customWidth="1"/>
    <col min="4400" max="4401" width="2.109375" style="24" customWidth="1"/>
    <col min="4402" max="4402" width="2.44140625" style="24" customWidth="1"/>
    <col min="4403" max="4403" width="0.33203125" style="24" customWidth="1"/>
    <col min="4404" max="4404" width="1.44140625" style="24" customWidth="1"/>
    <col min="4405" max="4405" width="0.77734375" style="24" customWidth="1"/>
    <col min="4406" max="4406" width="0.33203125" style="24" customWidth="1"/>
    <col min="4407" max="4407" width="1" style="24" customWidth="1"/>
    <col min="4408" max="4408" width="0.44140625" style="24" customWidth="1"/>
    <col min="4409" max="4409" width="0.33203125" style="24" customWidth="1"/>
    <col min="4410" max="4410" width="0.44140625" style="24" customWidth="1"/>
    <col min="4411" max="4411" width="2.44140625" style="24" customWidth="1"/>
    <col min="4412" max="4412" width="1.33203125" style="24" customWidth="1"/>
    <col min="4413" max="4413" width="9.109375" style="24" customWidth="1"/>
    <col min="4414" max="4414" width="7.6640625" style="24" customWidth="1"/>
    <col min="4415" max="4415" width="1" style="24" customWidth="1"/>
    <col min="4416" max="4416" width="3.33203125" style="24" customWidth="1"/>
    <col min="4417" max="4417" width="9.33203125" style="24" customWidth="1"/>
    <col min="4418" max="4418" width="1.77734375" style="24" customWidth="1"/>
    <col min="4419" max="4419" width="1.109375" style="24" customWidth="1"/>
    <col min="4420" max="4420" width="0.6640625" style="24" customWidth="1"/>
    <col min="4421" max="4421" width="0.77734375" style="24" customWidth="1"/>
    <col min="4422" max="4422" width="0.44140625" style="24" customWidth="1"/>
    <col min="4423" max="4423" width="0.77734375" style="24" customWidth="1"/>
    <col min="4424" max="4425" width="4.6640625" style="24" customWidth="1"/>
    <col min="4426" max="4426" width="4" style="24" customWidth="1"/>
    <col min="4427" max="4427" width="2.77734375" style="24" customWidth="1"/>
    <col min="4428" max="4428" width="0.77734375" style="24" customWidth="1"/>
    <col min="4429" max="4429" width="0.6640625" style="24" customWidth="1"/>
    <col min="4430" max="4430" width="1.109375" style="24" customWidth="1"/>
    <col min="4431" max="4431" width="0.44140625" style="24" customWidth="1"/>
    <col min="4432" max="4432" width="5.44140625" style="24" customWidth="1"/>
    <col min="4433" max="4433" width="6.33203125" style="24" customWidth="1"/>
    <col min="4434" max="4434" width="6" style="24" customWidth="1"/>
    <col min="4435" max="4435" width="0.44140625" style="24" customWidth="1"/>
    <col min="4436" max="4436" width="1.109375" style="24" customWidth="1"/>
    <col min="4437" max="4646" width="9.109375" style="24" hidden="1"/>
    <col min="4647" max="4647" width="1.44140625" style="24" customWidth="1"/>
    <col min="4648" max="4648" width="3.44140625" style="24" customWidth="1"/>
    <col min="4649" max="4649" width="0.33203125" style="24" customWidth="1"/>
    <col min="4650" max="4650" width="2.109375" style="24" customWidth="1"/>
    <col min="4651" max="4651" width="8.109375" style="24" customWidth="1"/>
    <col min="4652" max="4652" width="1.33203125" style="24" customWidth="1"/>
    <col min="4653" max="4653" width="1.77734375" style="24" customWidth="1"/>
    <col min="4654" max="4654" width="2.109375" style="24" customWidth="1"/>
    <col min="4655" max="4655" width="1.77734375" style="24" customWidth="1"/>
    <col min="4656" max="4657" width="2.109375" style="24" customWidth="1"/>
    <col min="4658" max="4658" width="2.44140625" style="24" customWidth="1"/>
    <col min="4659" max="4659" width="0.33203125" style="24" customWidth="1"/>
    <col min="4660" max="4660" width="1.44140625" style="24" customWidth="1"/>
    <col min="4661" max="4661" width="0.77734375" style="24" customWidth="1"/>
    <col min="4662" max="4662" width="0.33203125" style="24" customWidth="1"/>
    <col min="4663" max="4663" width="1" style="24" customWidth="1"/>
    <col min="4664" max="4664" width="0.44140625" style="24" customWidth="1"/>
    <col min="4665" max="4665" width="0.33203125" style="24" customWidth="1"/>
    <col min="4666" max="4666" width="0.44140625" style="24" customWidth="1"/>
    <col min="4667" max="4667" width="2.44140625" style="24" customWidth="1"/>
    <col min="4668" max="4668" width="1.33203125" style="24" customWidth="1"/>
    <col min="4669" max="4669" width="9.109375" style="24" customWidth="1"/>
    <col min="4670" max="4670" width="7.6640625" style="24" customWidth="1"/>
    <col min="4671" max="4671" width="1" style="24" customWidth="1"/>
    <col min="4672" max="4672" width="3.33203125" style="24" customWidth="1"/>
    <col min="4673" max="4673" width="9.33203125" style="24" customWidth="1"/>
    <col min="4674" max="4674" width="1.77734375" style="24" customWidth="1"/>
    <col min="4675" max="4675" width="1.109375" style="24" customWidth="1"/>
    <col min="4676" max="4676" width="0.6640625" style="24" customWidth="1"/>
    <col min="4677" max="4677" width="0.77734375" style="24" customWidth="1"/>
    <col min="4678" max="4678" width="0.44140625" style="24" customWidth="1"/>
    <col min="4679" max="4679" width="0.77734375" style="24" customWidth="1"/>
    <col min="4680" max="4681" width="4.6640625" style="24" customWidth="1"/>
    <col min="4682" max="4682" width="4" style="24" customWidth="1"/>
    <col min="4683" max="4683" width="2.77734375" style="24" customWidth="1"/>
    <col min="4684" max="4684" width="0.77734375" style="24" customWidth="1"/>
    <col min="4685" max="4685" width="0.6640625" style="24" customWidth="1"/>
    <col min="4686" max="4686" width="1.109375" style="24" customWidth="1"/>
    <col min="4687" max="4687" width="0.44140625" style="24" customWidth="1"/>
    <col min="4688" max="4688" width="5.44140625" style="24" customWidth="1"/>
    <col min="4689" max="4689" width="6.33203125" style="24" customWidth="1"/>
    <col min="4690" max="4690" width="6" style="24" customWidth="1"/>
    <col min="4691" max="4691" width="0.44140625" style="24" customWidth="1"/>
    <col min="4692" max="4692" width="1.109375" style="24" customWidth="1"/>
    <col min="4693" max="4902" width="9.109375" style="24" hidden="1"/>
    <col min="4903" max="4903" width="1.44140625" style="24" customWidth="1"/>
    <col min="4904" max="4904" width="3.44140625" style="24" customWidth="1"/>
    <col min="4905" max="4905" width="0.33203125" style="24" customWidth="1"/>
    <col min="4906" max="4906" width="2.109375" style="24" customWidth="1"/>
    <col min="4907" max="4907" width="8.109375" style="24" customWidth="1"/>
    <col min="4908" max="4908" width="1.33203125" style="24" customWidth="1"/>
    <col min="4909" max="4909" width="1.77734375" style="24" customWidth="1"/>
    <col min="4910" max="4910" width="2.109375" style="24" customWidth="1"/>
    <col min="4911" max="4911" width="1.77734375" style="24" customWidth="1"/>
    <col min="4912" max="4913" width="2.109375" style="24" customWidth="1"/>
    <col min="4914" max="4914" width="2.44140625" style="24" customWidth="1"/>
    <col min="4915" max="4915" width="0.33203125" style="24" customWidth="1"/>
    <col min="4916" max="4916" width="1.44140625" style="24" customWidth="1"/>
    <col min="4917" max="4917" width="0.77734375" style="24" customWidth="1"/>
    <col min="4918" max="4918" width="0.33203125" style="24" customWidth="1"/>
    <col min="4919" max="4919" width="1" style="24" customWidth="1"/>
    <col min="4920" max="4920" width="0.44140625" style="24" customWidth="1"/>
    <col min="4921" max="4921" width="0.33203125" style="24" customWidth="1"/>
    <col min="4922" max="4922" width="0.44140625" style="24" customWidth="1"/>
    <col min="4923" max="4923" width="2.44140625" style="24" customWidth="1"/>
    <col min="4924" max="4924" width="1.33203125" style="24" customWidth="1"/>
    <col min="4925" max="4925" width="9.109375" style="24" customWidth="1"/>
    <col min="4926" max="4926" width="7.6640625" style="24" customWidth="1"/>
    <col min="4927" max="4927" width="1" style="24" customWidth="1"/>
    <col min="4928" max="4928" width="3.33203125" style="24" customWidth="1"/>
    <col min="4929" max="4929" width="9.33203125" style="24" customWidth="1"/>
    <col min="4930" max="4930" width="1.77734375" style="24" customWidth="1"/>
    <col min="4931" max="4931" width="1.109375" style="24" customWidth="1"/>
    <col min="4932" max="4932" width="0.6640625" style="24" customWidth="1"/>
    <col min="4933" max="4933" width="0.77734375" style="24" customWidth="1"/>
    <col min="4934" max="4934" width="0.44140625" style="24" customWidth="1"/>
    <col min="4935" max="4935" width="0.77734375" style="24" customWidth="1"/>
    <col min="4936" max="4937" width="4.6640625" style="24" customWidth="1"/>
    <col min="4938" max="4938" width="4" style="24" customWidth="1"/>
    <col min="4939" max="4939" width="2.77734375" style="24" customWidth="1"/>
    <col min="4940" max="4940" width="0.77734375" style="24" customWidth="1"/>
    <col min="4941" max="4941" width="0.6640625" style="24" customWidth="1"/>
    <col min="4942" max="4942" width="1.109375" style="24" customWidth="1"/>
    <col min="4943" max="4943" width="0.44140625" style="24" customWidth="1"/>
    <col min="4944" max="4944" width="5.44140625" style="24" customWidth="1"/>
    <col min="4945" max="4945" width="6.33203125" style="24" customWidth="1"/>
    <col min="4946" max="4946" width="6" style="24" customWidth="1"/>
    <col min="4947" max="4947" width="0.44140625" style="24" customWidth="1"/>
    <col min="4948" max="4948" width="1.109375" style="24" customWidth="1"/>
    <col min="4949" max="5158" width="9.109375" style="24" hidden="1"/>
    <col min="5159" max="5159" width="1.44140625" style="24" customWidth="1"/>
    <col min="5160" max="5160" width="3.44140625" style="24" customWidth="1"/>
    <col min="5161" max="5161" width="0.33203125" style="24" customWidth="1"/>
    <col min="5162" max="5162" width="2.109375" style="24" customWidth="1"/>
    <col min="5163" max="5163" width="8.109375" style="24" customWidth="1"/>
    <col min="5164" max="5164" width="1.33203125" style="24" customWidth="1"/>
    <col min="5165" max="5165" width="1.77734375" style="24" customWidth="1"/>
    <col min="5166" max="5166" width="2.109375" style="24" customWidth="1"/>
    <col min="5167" max="5167" width="1.77734375" style="24" customWidth="1"/>
    <col min="5168" max="5169" width="2.109375" style="24" customWidth="1"/>
    <col min="5170" max="5170" width="2.44140625" style="24" customWidth="1"/>
    <col min="5171" max="5171" width="0.33203125" style="24" customWidth="1"/>
    <col min="5172" max="5172" width="1.44140625" style="24" customWidth="1"/>
    <col min="5173" max="5173" width="0.77734375" style="24" customWidth="1"/>
    <col min="5174" max="5174" width="0.33203125" style="24" customWidth="1"/>
    <col min="5175" max="5175" width="1" style="24" customWidth="1"/>
    <col min="5176" max="5176" width="0.44140625" style="24" customWidth="1"/>
    <col min="5177" max="5177" width="0.33203125" style="24" customWidth="1"/>
    <col min="5178" max="5178" width="0.44140625" style="24" customWidth="1"/>
    <col min="5179" max="5179" width="2.44140625" style="24" customWidth="1"/>
    <col min="5180" max="5180" width="1.33203125" style="24" customWidth="1"/>
    <col min="5181" max="5181" width="9.109375" style="24" customWidth="1"/>
    <col min="5182" max="5182" width="7.6640625" style="24" customWidth="1"/>
    <col min="5183" max="5183" width="1" style="24" customWidth="1"/>
    <col min="5184" max="5184" width="3.33203125" style="24" customWidth="1"/>
    <col min="5185" max="5185" width="9.33203125" style="24" customWidth="1"/>
    <col min="5186" max="5186" width="1.77734375" style="24" customWidth="1"/>
    <col min="5187" max="5187" width="1.109375" style="24" customWidth="1"/>
    <col min="5188" max="5188" width="0.6640625" style="24" customWidth="1"/>
    <col min="5189" max="5189" width="0.77734375" style="24" customWidth="1"/>
    <col min="5190" max="5190" width="0.44140625" style="24" customWidth="1"/>
    <col min="5191" max="5191" width="0.77734375" style="24" customWidth="1"/>
    <col min="5192" max="5193" width="4.6640625" style="24" customWidth="1"/>
    <col min="5194" max="5194" width="4" style="24" customWidth="1"/>
    <col min="5195" max="5195" width="2.77734375" style="24" customWidth="1"/>
    <col min="5196" max="5196" width="0.77734375" style="24" customWidth="1"/>
    <col min="5197" max="5197" width="0.6640625" style="24" customWidth="1"/>
    <col min="5198" max="5198" width="1.109375" style="24" customWidth="1"/>
    <col min="5199" max="5199" width="0.44140625" style="24" customWidth="1"/>
    <col min="5200" max="5200" width="5.44140625" style="24" customWidth="1"/>
    <col min="5201" max="5201" width="6.33203125" style="24" customWidth="1"/>
    <col min="5202" max="5202" width="6" style="24" customWidth="1"/>
    <col min="5203" max="5203" width="0.44140625" style="24" customWidth="1"/>
    <col min="5204" max="5204" width="1.109375" style="24" customWidth="1"/>
    <col min="5205" max="5414" width="9.109375" style="24" hidden="1"/>
    <col min="5415" max="5415" width="1.44140625" style="24" customWidth="1"/>
    <col min="5416" max="5416" width="3.44140625" style="24" customWidth="1"/>
    <col min="5417" max="5417" width="0.33203125" style="24" customWidth="1"/>
    <col min="5418" max="5418" width="2.109375" style="24" customWidth="1"/>
    <col min="5419" max="5419" width="8.109375" style="24" customWidth="1"/>
    <col min="5420" max="5420" width="1.33203125" style="24" customWidth="1"/>
    <col min="5421" max="5421" width="1.77734375" style="24" customWidth="1"/>
    <col min="5422" max="5422" width="2.109375" style="24" customWidth="1"/>
    <col min="5423" max="5423" width="1.77734375" style="24" customWidth="1"/>
    <col min="5424" max="5425" width="2.109375" style="24" customWidth="1"/>
    <col min="5426" max="5426" width="2.44140625" style="24" customWidth="1"/>
    <col min="5427" max="5427" width="0.33203125" style="24" customWidth="1"/>
    <col min="5428" max="5428" width="1.44140625" style="24" customWidth="1"/>
    <col min="5429" max="5429" width="0.77734375" style="24" customWidth="1"/>
    <col min="5430" max="5430" width="0.33203125" style="24" customWidth="1"/>
    <col min="5431" max="5431" width="1" style="24" customWidth="1"/>
    <col min="5432" max="5432" width="0.44140625" style="24" customWidth="1"/>
    <col min="5433" max="5433" width="0.33203125" style="24" customWidth="1"/>
    <col min="5434" max="5434" width="0.44140625" style="24" customWidth="1"/>
    <col min="5435" max="5435" width="2.44140625" style="24" customWidth="1"/>
    <col min="5436" max="5436" width="1.33203125" style="24" customWidth="1"/>
    <col min="5437" max="5437" width="9.109375" style="24" customWidth="1"/>
    <col min="5438" max="5438" width="7.6640625" style="24" customWidth="1"/>
    <col min="5439" max="5439" width="1" style="24" customWidth="1"/>
    <col min="5440" max="5440" width="3.33203125" style="24" customWidth="1"/>
    <col min="5441" max="5441" width="9.33203125" style="24" customWidth="1"/>
    <col min="5442" max="5442" width="1.77734375" style="24" customWidth="1"/>
    <col min="5443" max="5443" width="1.109375" style="24" customWidth="1"/>
    <col min="5444" max="5444" width="0.6640625" style="24" customWidth="1"/>
    <col min="5445" max="5445" width="0.77734375" style="24" customWidth="1"/>
    <col min="5446" max="5446" width="0.44140625" style="24" customWidth="1"/>
    <col min="5447" max="5447" width="0.77734375" style="24" customWidth="1"/>
    <col min="5448" max="5449" width="4.6640625" style="24" customWidth="1"/>
    <col min="5450" max="5450" width="4" style="24" customWidth="1"/>
    <col min="5451" max="5451" width="2.77734375" style="24" customWidth="1"/>
    <col min="5452" max="5452" width="0.77734375" style="24" customWidth="1"/>
    <col min="5453" max="5453" width="0.6640625" style="24" customWidth="1"/>
    <col min="5454" max="5454" width="1.109375" style="24" customWidth="1"/>
    <col min="5455" max="5455" width="0.44140625" style="24" customWidth="1"/>
    <col min="5456" max="5456" width="5.44140625" style="24" customWidth="1"/>
    <col min="5457" max="5457" width="6.33203125" style="24" customWidth="1"/>
    <col min="5458" max="5458" width="6" style="24" customWidth="1"/>
    <col min="5459" max="5459" width="0.44140625" style="24" customWidth="1"/>
    <col min="5460" max="5460" width="1.109375" style="24" customWidth="1"/>
    <col min="5461" max="5670" width="9.109375" style="24" hidden="1"/>
    <col min="5671" max="5671" width="1.44140625" style="24" customWidth="1"/>
    <col min="5672" max="5672" width="3.44140625" style="24" customWidth="1"/>
    <col min="5673" max="5673" width="0.33203125" style="24" customWidth="1"/>
    <col min="5674" max="5674" width="2.109375" style="24" customWidth="1"/>
    <col min="5675" max="5675" width="8.109375" style="24" customWidth="1"/>
    <col min="5676" max="5676" width="1.33203125" style="24" customWidth="1"/>
    <col min="5677" max="5677" width="1.77734375" style="24" customWidth="1"/>
    <col min="5678" max="5678" width="2.109375" style="24" customWidth="1"/>
    <col min="5679" max="5679" width="1.77734375" style="24" customWidth="1"/>
    <col min="5680" max="5681" width="2.109375" style="24" customWidth="1"/>
    <col min="5682" max="5682" width="2.44140625" style="24" customWidth="1"/>
    <col min="5683" max="5683" width="0.33203125" style="24" customWidth="1"/>
    <col min="5684" max="5684" width="1.44140625" style="24" customWidth="1"/>
    <col min="5685" max="5685" width="0.77734375" style="24" customWidth="1"/>
    <col min="5686" max="5686" width="0.33203125" style="24" customWidth="1"/>
    <col min="5687" max="5687" width="1" style="24" customWidth="1"/>
    <col min="5688" max="5688" width="0.44140625" style="24" customWidth="1"/>
    <col min="5689" max="5689" width="0.33203125" style="24" customWidth="1"/>
    <col min="5690" max="5690" width="0.44140625" style="24" customWidth="1"/>
    <col min="5691" max="5691" width="2.44140625" style="24" customWidth="1"/>
    <col min="5692" max="5692" width="1.33203125" style="24" customWidth="1"/>
    <col min="5693" max="5693" width="9.109375" style="24" customWidth="1"/>
    <col min="5694" max="5694" width="7.6640625" style="24" customWidth="1"/>
    <col min="5695" max="5695" width="1" style="24" customWidth="1"/>
    <col min="5696" max="5696" width="3.33203125" style="24" customWidth="1"/>
    <col min="5697" max="5697" width="9.33203125" style="24" customWidth="1"/>
    <col min="5698" max="5698" width="1.77734375" style="24" customWidth="1"/>
    <col min="5699" max="5699" width="1.109375" style="24" customWidth="1"/>
    <col min="5700" max="5700" width="0.6640625" style="24" customWidth="1"/>
    <col min="5701" max="5701" width="0.77734375" style="24" customWidth="1"/>
    <col min="5702" max="5702" width="0.44140625" style="24" customWidth="1"/>
    <col min="5703" max="5703" width="0.77734375" style="24" customWidth="1"/>
    <col min="5704" max="5705" width="4.6640625" style="24" customWidth="1"/>
    <col min="5706" max="5706" width="4" style="24" customWidth="1"/>
    <col min="5707" max="5707" width="2.77734375" style="24" customWidth="1"/>
    <col min="5708" max="5708" width="0.77734375" style="24" customWidth="1"/>
    <col min="5709" max="5709" width="0.6640625" style="24" customWidth="1"/>
    <col min="5710" max="5710" width="1.109375" style="24" customWidth="1"/>
    <col min="5711" max="5711" width="0.44140625" style="24" customWidth="1"/>
    <col min="5712" max="5712" width="5.44140625" style="24" customWidth="1"/>
    <col min="5713" max="5713" width="6.33203125" style="24" customWidth="1"/>
    <col min="5714" max="5714" width="6" style="24" customWidth="1"/>
    <col min="5715" max="5715" width="0.44140625" style="24" customWidth="1"/>
    <col min="5716" max="5716" width="1.109375" style="24" customWidth="1"/>
    <col min="5717" max="5926" width="9.109375" style="24" hidden="1"/>
    <col min="5927" max="5927" width="1.44140625" style="24" customWidth="1"/>
    <col min="5928" max="5928" width="3.44140625" style="24" customWidth="1"/>
    <col min="5929" max="5929" width="0.33203125" style="24" customWidth="1"/>
    <col min="5930" max="5930" width="2.109375" style="24" customWidth="1"/>
    <col min="5931" max="5931" width="8.109375" style="24" customWidth="1"/>
    <col min="5932" max="5932" width="1.33203125" style="24" customWidth="1"/>
    <col min="5933" max="5933" width="1.77734375" style="24" customWidth="1"/>
    <col min="5934" max="5934" width="2.109375" style="24" customWidth="1"/>
    <col min="5935" max="5935" width="1.77734375" style="24" customWidth="1"/>
    <col min="5936" max="5937" width="2.109375" style="24" customWidth="1"/>
    <col min="5938" max="5938" width="2.44140625" style="24" customWidth="1"/>
    <col min="5939" max="5939" width="0.33203125" style="24" customWidth="1"/>
    <col min="5940" max="5940" width="1.44140625" style="24" customWidth="1"/>
    <col min="5941" max="5941" width="0.77734375" style="24" customWidth="1"/>
    <col min="5942" max="5942" width="0.33203125" style="24" customWidth="1"/>
    <col min="5943" max="5943" width="1" style="24" customWidth="1"/>
    <col min="5944" max="5944" width="0.44140625" style="24" customWidth="1"/>
    <col min="5945" max="5945" width="0.33203125" style="24" customWidth="1"/>
    <col min="5946" max="5946" width="0.44140625" style="24" customWidth="1"/>
    <col min="5947" max="5947" width="2.44140625" style="24" customWidth="1"/>
    <col min="5948" max="5948" width="1.33203125" style="24" customWidth="1"/>
    <col min="5949" max="5949" width="9.109375" style="24" customWidth="1"/>
    <col min="5950" max="5950" width="7.6640625" style="24" customWidth="1"/>
    <col min="5951" max="5951" width="1" style="24" customWidth="1"/>
    <col min="5952" max="5952" width="3.33203125" style="24" customWidth="1"/>
    <col min="5953" max="5953" width="9.33203125" style="24" customWidth="1"/>
    <col min="5954" max="5954" width="1.77734375" style="24" customWidth="1"/>
    <col min="5955" max="5955" width="1.109375" style="24" customWidth="1"/>
    <col min="5956" max="5956" width="0.6640625" style="24" customWidth="1"/>
    <col min="5957" max="5957" width="0.77734375" style="24" customWidth="1"/>
    <col min="5958" max="5958" width="0.44140625" style="24" customWidth="1"/>
    <col min="5959" max="5959" width="0.77734375" style="24" customWidth="1"/>
    <col min="5960" max="5961" width="4.6640625" style="24" customWidth="1"/>
    <col min="5962" max="5962" width="4" style="24" customWidth="1"/>
    <col min="5963" max="5963" width="2.77734375" style="24" customWidth="1"/>
    <col min="5964" max="5964" width="0.77734375" style="24" customWidth="1"/>
    <col min="5965" max="5965" width="0.6640625" style="24" customWidth="1"/>
    <col min="5966" max="5966" width="1.109375" style="24" customWidth="1"/>
    <col min="5967" max="5967" width="0.44140625" style="24" customWidth="1"/>
    <col min="5968" max="5968" width="5.44140625" style="24" customWidth="1"/>
    <col min="5969" max="5969" width="6.33203125" style="24" customWidth="1"/>
    <col min="5970" max="5970" width="6" style="24" customWidth="1"/>
    <col min="5971" max="5971" width="0.44140625" style="24" customWidth="1"/>
    <col min="5972" max="5972" width="1.109375" style="24" customWidth="1"/>
    <col min="5973" max="6182" width="9.109375" style="24" hidden="1"/>
    <col min="6183" max="6183" width="1.44140625" style="24" customWidth="1"/>
    <col min="6184" max="6184" width="3.44140625" style="24" customWidth="1"/>
    <col min="6185" max="6185" width="0.33203125" style="24" customWidth="1"/>
    <col min="6186" max="6186" width="2.109375" style="24" customWidth="1"/>
    <col min="6187" max="6187" width="8.109375" style="24" customWidth="1"/>
    <col min="6188" max="6188" width="1.33203125" style="24" customWidth="1"/>
    <col min="6189" max="6189" width="1.77734375" style="24" customWidth="1"/>
    <col min="6190" max="6190" width="2.109375" style="24" customWidth="1"/>
    <col min="6191" max="6191" width="1.77734375" style="24" customWidth="1"/>
    <col min="6192" max="6193" width="2.109375" style="24" customWidth="1"/>
    <col min="6194" max="6194" width="2.44140625" style="24" customWidth="1"/>
    <col min="6195" max="6195" width="0.33203125" style="24" customWidth="1"/>
    <col min="6196" max="6196" width="1.44140625" style="24" customWidth="1"/>
    <col min="6197" max="6197" width="0.77734375" style="24" customWidth="1"/>
    <col min="6198" max="6198" width="0.33203125" style="24" customWidth="1"/>
    <col min="6199" max="6199" width="1" style="24" customWidth="1"/>
    <col min="6200" max="6200" width="0.44140625" style="24" customWidth="1"/>
    <col min="6201" max="6201" width="0.33203125" style="24" customWidth="1"/>
    <col min="6202" max="6202" width="0.44140625" style="24" customWidth="1"/>
    <col min="6203" max="6203" width="2.44140625" style="24" customWidth="1"/>
    <col min="6204" max="6204" width="1.33203125" style="24" customWidth="1"/>
    <col min="6205" max="6205" width="9.109375" style="24" customWidth="1"/>
    <col min="6206" max="6206" width="7.6640625" style="24" customWidth="1"/>
    <col min="6207" max="6207" width="1" style="24" customWidth="1"/>
    <col min="6208" max="6208" width="3.33203125" style="24" customWidth="1"/>
    <col min="6209" max="6209" width="9.33203125" style="24" customWidth="1"/>
    <col min="6210" max="6210" width="1.77734375" style="24" customWidth="1"/>
    <col min="6211" max="6211" width="1.109375" style="24" customWidth="1"/>
    <col min="6212" max="6212" width="0.6640625" style="24" customWidth="1"/>
    <col min="6213" max="6213" width="0.77734375" style="24" customWidth="1"/>
    <col min="6214" max="6214" width="0.44140625" style="24" customWidth="1"/>
    <col min="6215" max="6215" width="0.77734375" style="24" customWidth="1"/>
    <col min="6216" max="6217" width="4.6640625" style="24" customWidth="1"/>
    <col min="6218" max="6218" width="4" style="24" customWidth="1"/>
    <col min="6219" max="6219" width="2.77734375" style="24" customWidth="1"/>
    <col min="6220" max="6220" width="0.77734375" style="24" customWidth="1"/>
    <col min="6221" max="6221" width="0.6640625" style="24" customWidth="1"/>
    <col min="6222" max="6222" width="1.109375" style="24" customWidth="1"/>
    <col min="6223" max="6223" width="0.44140625" style="24" customWidth="1"/>
    <col min="6224" max="6224" width="5.44140625" style="24" customWidth="1"/>
    <col min="6225" max="6225" width="6.33203125" style="24" customWidth="1"/>
    <col min="6226" max="6226" width="6" style="24" customWidth="1"/>
    <col min="6227" max="6227" width="0.44140625" style="24" customWidth="1"/>
    <col min="6228" max="6228" width="1.109375" style="24" customWidth="1"/>
    <col min="6229" max="6438" width="9.109375" style="24" hidden="1"/>
    <col min="6439" max="6439" width="1.44140625" style="24" customWidth="1"/>
    <col min="6440" max="6440" width="3.44140625" style="24" customWidth="1"/>
    <col min="6441" max="6441" width="0.33203125" style="24" customWidth="1"/>
    <col min="6442" max="6442" width="2.109375" style="24" customWidth="1"/>
    <col min="6443" max="6443" width="8.109375" style="24" customWidth="1"/>
    <col min="6444" max="6444" width="1.33203125" style="24" customWidth="1"/>
    <col min="6445" max="6445" width="1.77734375" style="24" customWidth="1"/>
    <col min="6446" max="6446" width="2.109375" style="24" customWidth="1"/>
    <col min="6447" max="6447" width="1.77734375" style="24" customWidth="1"/>
    <col min="6448" max="6449" width="2.109375" style="24" customWidth="1"/>
    <col min="6450" max="6450" width="2.44140625" style="24" customWidth="1"/>
    <col min="6451" max="6451" width="0.33203125" style="24" customWidth="1"/>
    <col min="6452" max="6452" width="1.44140625" style="24" customWidth="1"/>
    <col min="6453" max="6453" width="0.77734375" style="24" customWidth="1"/>
    <col min="6454" max="6454" width="0.33203125" style="24" customWidth="1"/>
    <col min="6455" max="6455" width="1" style="24" customWidth="1"/>
    <col min="6456" max="6456" width="0.44140625" style="24" customWidth="1"/>
    <col min="6457" max="6457" width="0.33203125" style="24" customWidth="1"/>
    <col min="6458" max="6458" width="0.44140625" style="24" customWidth="1"/>
    <col min="6459" max="6459" width="2.44140625" style="24" customWidth="1"/>
    <col min="6460" max="6460" width="1.33203125" style="24" customWidth="1"/>
    <col min="6461" max="6461" width="9.109375" style="24" customWidth="1"/>
    <col min="6462" max="6462" width="7.6640625" style="24" customWidth="1"/>
    <col min="6463" max="6463" width="1" style="24" customWidth="1"/>
    <col min="6464" max="6464" width="3.33203125" style="24" customWidth="1"/>
    <col min="6465" max="6465" width="9.33203125" style="24" customWidth="1"/>
    <col min="6466" max="6466" width="1.77734375" style="24" customWidth="1"/>
    <col min="6467" max="6467" width="1.109375" style="24" customWidth="1"/>
    <col min="6468" max="6468" width="0.6640625" style="24" customWidth="1"/>
    <col min="6469" max="6469" width="0.77734375" style="24" customWidth="1"/>
    <col min="6470" max="6470" width="0.44140625" style="24" customWidth="1"/>
    <col min="6471" max="6471" width="0.77734375" style="24" customWidth="1"/>
    <col min="6472" max="6473" width="4.6640625" style="24" customWidth="1"/>
    <col min="6474" max="6474" width="4" style="24" customWidth="1"/>
    <col min="6475" max="6475" width="2.77734375" style="24" customWidth="1"/>
    <col min="6476" max="6476" width="0.77734375" style="24" customWidth="1"/>
    <col min="6477" max="6477" width="0.6640625" style="24" customWidth="1"/>
    <col min="6478" max="6478" width="1.109375" style="24" customWidth="1"/>
    <col min="6479" max="6479" width="0.44140625" style="24" customWidth="1"/>
    <col min="6480" max="6480" width="5.44140625" style="24" customWidth="1"/>
    <col min="6481" max="6481" width="6.33203125" style="24" customWidth="1"/>
    <col min="6482" max="6482" width="6" style="24" customWidth="1"/>
    <col min="6483" max="6483" width="0.44140625" style="24" customWidth="1"/>
    <col min="6484" max="6484" width="1.109375" style="24" customWidth="1"/>
    <col min="6485" max="6694" width="9.109375" style="24" hidden="1"/>
    <col min="6695" max="6695" width="1.44140625" style="24" customWidth="1"/>
    <col min="6696" max="6696" width="3.44140625" style="24" customWidth="1"/>
    <col min="6697" max="6697" width="0.33203125" style="24" customWidth="1"/>
    <col min="6698" max="6698" width="2.109375" style="24" customWidth="1"/>
    <col min="6699" max="6699" width="8.109375" style="24" customWidth="1"/>
    <col min="6700" max="6700" width="1.33203125" style="24" customWidth="1"/>
    <col min="6701" max="6701" width="1.77734375" style="24" customWidth="1"/>
    <col min="6702" max="6702" width="2.109375" style="24" customWidth="1"/>
    <col min="6703" max="6703" width="1.77734375" style="24" customWidth="1"/>
    <col min="6704" max="6705" width="2.109375" style="24" customWidth="1"/>
    <col min="6706" max="6706" width="2.44140625" style="24" customWidth="1"/>
    <col min="6707" max="6707" width="0.33203125" style="24" customWidth="1"/>
    <col min="6708" max="6708" width="1.44140625" style="24" customWidth="1"/>
    <col min="6709" max="6709" width="0.77734375" style="24" customWidth="1"/>
    <col min="6710" max="6710" width="0.33203125" style="24" customWidth="1"/>
    <col min="6711" max="6711" width="1" style="24" customWidth="1"/>
    <col min="6712" max="6712" width="0.44140625" style="24" customWidth="1"/>
    <col min="6713" max="6713" width="0.33203125" style="24" customWidth="1"/>
    <col min="6714" max="6714" width="0.44140625" style="24" customWidth="1"/>
    <col min="6715" max="6715" width="2.44140625" style="24" customWidth="1"/>
    <col min="6716" max="6716" width="1.33203125" style="24" customWidth="1"/>
    <col min="6717" max="6717" width="9.109375" style="24" customWidth="1"/>
    <col min="6718" max="6718" width="7.6640625" style="24" customWidth="1"/>
    <col min="6719" max="6719" width="1" style="24" customWidth="1"/>
    <col min="6720" max="6720" width="3.33203125" style="24" customWidth="1"/>
    <col min="6721" max="6721" width="9.33203125" style="24" customWidth="1"/>
    <col min="6722" max="6722" width="1.77734375" style="24" customWidth="1"/>
    <col min="6723" max="6723" width="1.109375" style="24" customWidth="1"/>
    <col min="6724" max="6724" width="0.6640625" style="24" customWidth="1"/>
    <col min="6725" max="6725" width="0.77734375" style="24" customWidth="1"/>
    <col min="6726" max="6726" width="0.44140625" style="24" customWidth="1"/>
    <col min="6727" max="6727" width="0.77734375" style="24" customWidth="1"/>
    <col min="6728" max="6729" width="4.6640625" style="24" customWidth="1"/>
    <col min="6730" max="6730" width="4" style="24" customWidth="1"/>
    <col min="6731" max="6731" width="2.77734375" style="24" customWidth="1"/>
    <col min="6732" max="6732" width="0.77734375" style="24" customWidth="1"/>
    <col min="6733" max="6733" width="0.6640625" style="24" customWidth="1"/>
    <col min="6734" max="6734" width="1.109375" style="24" customWidth="1"/>
    <col min="6735" max="6735" width="0.44140625" style="24" customWidth="1"/>
    <col min="6736" max="6736" width="5.44140625" style="24" customWidth="1"/>
    <col min="6737" max="6737" width="6.33203125" style="24" customWidth="1"/>
    <col min="6738" max="6738" width="6" style="24" customWidth="1"/>
    <col min="6739" max="6739" width="0.44140625" style="24" customWidth="1"/>
    <col min="6740" max="6740" width="1.109375" style="24" customWidth="1"/>
    <col min="6741" max="6950" width="9.109375" style="24" hidden="1"/>
    <col min="6951" max="6951" width="1.44140625" style="24" customWidth="1"/>
    <col min="6952" max="6952" width="3.44140625" style="24" customWidth="1"/>
    <col min="6953" max="6953" width="0.33203125" style="24" customWidth="1"/>
    <col min="6954" max="6954" width="2.109375" style="24" customWidth="1"/>
    <col min="6955" max="6955" width="8.109375" style="24" customWidth="1"/>
    <col min="6956" max="6956" width="1.33203125" style="24" customWidth="1"/>
    <col min="6957" max="6957" width="1.77734375" style="24" customWidth="1"/>
    <col min="6958" max="6958" width="2.109375" style="24" customWidth="1"/>
    <col min="6959" max="6959" width="1.77734375" style="24" customWidth="1"/>
    <col min="6960" max="6961" width="2.109375" style="24" customWidth="1"/>
    <col min="6962" max="6962" width="2.44140625" style="24" customWidth="1"/>
    <col min="6963" max="6963" width="0.33203125" style="24" customWidth="1"/>
    <col min="6964" max="6964" width="1.44140625" style="24" customWidth="1"/>
    <col min="6965" max="6965" width="0.77734375" style="24" customWidth="1"/>
    <col min="6966" max="6966" width="0.33203125" style="24" customWidth="1"/>
    <col min="6967" max="6967" width="1" style="24" customWidth="1"/>
    <col min="6968" max="6968" width="0.44140625" style="24" customWidth="1"/>
    <col min="6969" max="6969" width="0.33203125" style="24" customWidth="1"/>
    <col min="6970" max="6970" width="0.44140625" style="24" customWidth="1"/>
    <col min="6971" max="6971" width="2.44140625" style="24" customWidth="1"/>
    <col min="6972" max="6972" width="1.33203125" style="24" customWidth="1"/>
    <col min="6973" max="6973" width="9.109375" style="24" customWidth="1"/>
    <col min="6974" max="6974" width="7.6640625" style="24" customWidth="1"/>
    <col min="6975" max="6975" width="1" style="24" customWidth="1"/>
    <col min="6976" max="6976" width="3.33203125" style="24" customWidth="1"/>
    <col min="6977" max="6977" width="9.33203125" style="24" customWidth="1"/>
    <col min="6978" max="6978" width="1.77734375" style="24" customWidth="1"/>
    <col min="6979" max="6979" width="1.109375" style="24" customWidth="1"/>
    <col min="6980" max="6980" width="0.6640625" style="24" customWidth="1"/>
    <col min="6981" max="6981" width="0.77734375" style="24" customWidth="1"/>
    <col min="6982" max="6982" width="0.44140625" style="24" customWidth="1"/>
    <col min="6983" max="6983" width="0.77734375" style="24" customWidth="1"/>
    <col min="6984" max="6985" width="4.6640625" style="24" customWidth="1"/>
    <col min="6986" max="6986" width="4" style="24" customWidth="1"/>
    <col min="6987" max="6987" width="2.77734375" style="24" customWidth="1"/>
    <col min="6988" max="6988" width="0.77734375" style="24" customWidth="1"/>
    <col min="6989" max="6989" width="0.6640625" style="24" customWidth="1"/>
    <col min="6990" max="6990" width="1.109375" style="24" customWidth="1"/>
    <col min="6991" max="6991" width="0.44140625" style="24" customWidth="1"/>
    <col min="6992" max="6992" width="5.44140625" style="24" customWidth="1"/>
    <col min="6993" max="6993" width="6.33203125" style="24" customWidth="1"/>
    <col min="6994" max="6994" width="6" style="24" customWidth="1"/>
    <col min="6995" max="6995" width="0.44140625" style="24" customWidth="1"/>
    <col min="6996" max="6996" width="1.109375" style="24" customWidth="1"/>
    <col min="6997" max="7206" width="9.109375" style="24" hidden="1"/>
    <col min="7207" max="7207" width="1.44140625" style="24" customWidth="1"/>
    <col min="7208" max="7208" width="3.44140625" style="24" customWidth="1"/>
    <col min="7209" max="7209" width="0.33203125" style="24" customWidth="1"/>
    <col min="7210" max="7210" width="2.109375" style="24" customWidth="1"/>
    <col min="7211" max="7211" width="8.109375" style="24" customWidth="1"/>
    <col min="7212" max="7212" width="1.33203125" style="24" customWidth="1"/>
    <col min="7213" max="7213" width="1.77734375" style="24" customWidth="1"/>
    <col min="7214" max="7214" width="2.109375" style="24" customWidth="1"/>
    <col min="7215" max="7215" width="1.77734375" style="24" customWidth="1"/>
    <col min="7216" max="7217" width="2.109375" style="24" customWidth="1"/>
    <col min="7218" max="7218" width="2.44140625" style="24" customWidth="1"/>
    <col min="7219" max="7219" width="0.33203125" style="24" customWidth="1"/>
    <col min="7220" max="7220" width="1.44140625" style="24" customWidth="1"/>
    <col min="7221" max="7221" width="0.77734375" style="24" customWidth="1"/>
    <col min="7222" max="7222" width="0.33203125" style="24" customWidth="1"/>
    <col min="7223" max="7223" width="1" style="24" customWidth="1"/>
    <col min="7224" max="7224" width="0.44140625" style="24" customWidth="1"/>
    <col min="7225" max="7225" width="0.33203125" style="24" customWidth="1"/>
    <col min="7226" max="7226" width="0.44140625" style="24" customWidth="1"/>
    <col min="7227" max="7227" width="2.44140625" style="24" customWidth="1"/>
    <col min="7228" max="7228" width="1.33203125" style="24" customWidth="1"/>
    <col min="7229" max="7229" width="9.109375" style="24" customWidth="1"/>
    <col min="7230" max="7230" width="7.6640625" style="24" customWidth="1"/>
    <col min="7231" max="7231" width="1" style="24" customWidth="1"/>
    <col min="7232" max="7232" width="3.33203125" style="24" customWidth="1"/>
    <col min="7233" max="7233" width="9.33203125" style="24" customWidth="1"/>
    <col min="7234" max="7234" width="1.77734375" style="24" customWidth="1"/>
    <col min="7235" max="7235" width="1.109375" style="24" customWidth="1"/>
    <col min="7236" max="7236" width="0.6640625" style="24" customWidth="1"/>
    <col min="7237" max="7237" width="0.77734375" style="24" customWidth="1"/>
    <col min="7238" max="7238" width="0.44140625" style="24" customWidth="1"/>
    <col min="7239" max="7239" width="0.77734375" style="24" customWidth="1"/>
    <col min="7240" max="7241" width="4.6640625" style="24" customWidth="1"/>
    <col min="7242" max="7242" width="4" style="24" customWidth="1"/>
    <col min="7243" max="7243" width="2.77734375" style="24" customWidth="1"/>
    <col min="7244" max="7244" width="0.77734375" style="24" customWidth="1"/>
    <col min="7245" max="7245" width="0.6640625" style="24" customWidth="1"/>
    <col min="7246" max="7246" width="1.109375" style="24" customWidth="1"/>
    <col min="7247" max="7247" width="0.44140625" style="24" customWidth="1"/>
    <col min="7248" max="7248" width="5.44140625" style="24" customWidth="1"/>
    <col min="7249" max="7249" width="6.33203125" style="24" customWidth="1"/>
    <col min="7250" max="7250" width="6" style="24" customWidth="1"/>
    <col min="7251" max="7251" width="0.44140625" style="24" customWidth="1"/>
    <col min="7252" max="7252" width="1.109375" style="24" customWidth="1"/>
    <col min="7253" max="7462" width="9.109375" style="24" hidden="1"/>
    <col min="7463" max="7463" width="1.44140625" style="24" customWidth="1"/>
    <col min="7464" max="7464" width="3.44140625" style="24" customWidth="1"/>
    <col min="7465" max="7465" width="0.33203125" style="24" customWidth="1"/>
    <col min="7466" max="7466" width="2.109375" style="24" customWidth="1"/>
    <col min="7467" max="7467" width="8.109375" style="24" customWidth="1"/>
    <col min="7468" max="7468" width="1.33203125" style="24" customWidth="1"/>
    <col min="7469" max="7469" width="1.77734375" style="24" customWidth="1"/>
    <col min="7470" max="7470" width="2.109375" style="24" customWidth="1"/>
    <col min="7471" max="7471" width="1.77734375" style="24" customWidth="1"/>
    <col min="7472" max="7473" width="2.109375" style="24" customWidth="1"/>
    <col min="7474" max="7474" width="2.44140625" style="24" customWidth="1"/>
    <col min="7475" max="7475" width="0.33203125" style="24" customWidth="1"/>
    <col min="7476" max="7476" width="1.44140625" style="24" customWidth="1"/>
    <col min="7477" max="7477" width="0.77734375" style="24" customWidth="1"/>
    <col min="7478" max="7478" width="0.33203125" style="24" customWidth="1"/>
    <col min="7479" max="7479" width="1" style="24" customWidth="1"/>
    <col min="7480" max="7480" width="0.44140625" style="24" customWidth="1"/>
    <col min="7481" max="7481" width="0.33203125" style="24" customWidth="1"/>
    <col min="7482" max="7482" width="0.44140625" style="24" customWidth="1"/>
    <col min="7483" max="7483" width="2.44140625" style="24" customWidth="1"/>
    <col min="7484" max="7484" width="1.33203125" style="24" customWidth="1"/>
    <col min="7485" max="7485" width="9.109375" style="24" customWidth="1"/>
    <col min="7486" max="7486" width="7.6640625" style="24" customWidth="1"/>
    <col min="7487" max="7487" width="1" style="24" customWidth="1"/>
    <col min="7488" max="7488" width="3.33203125" style="24" customWidth="1"/>
    <col min="7489" max="7489" width="9.33203125" style="24" customWidth="1"/>
    <col min="7490" max="7490" width="1.77734375" style="24" customWidth="1"/>
    <col min="7491" max="7491" width="1.109375" style="24" customWidth="1"/>
    <col min="7492" max="7492" width="0.6640625" style="24" customWidth="1"/>
    <col min="7493" max="7493" width="0.77734375" style="24" customWidth="1"/>
    <col min="7494" max="7494" width="0.44140625" style="24" customWidth="1"/>
    <col min="7495" max="7495" width="0.77734375" style="24" customWidth="1"/>
    <col min="7496" max="7497" width="4.6640625" style="24" customWidth="1"/>
    <col min="7498" max="7498" width="4" style="24" customWidth="1"/>
    <col min="7499" max="7499" width="2.77734375" style="24" customWidth="1"/>
    <col min="7500" max="7500" width="0.77734375" style="24" customWidth="1"/>
    <col min="7501" max="7501" width="0.6640625" style="24" customWidth="1"/>
    <col min="7502" max="7502" width="1.109375" style="24" customWidth="1"/>
    <col min="7503" max="7503" width="0.44140625" style="24" customWidth="1"/>
    <col min="7504" max="7504" width="5.44140625" style="24" customWidth="1"/>
    <col min="7505" max="7505" width="6.33203125" style="24" customWidth="1"/>
    <col min="7506" max="7506" width="6" style="24" customWidth="1"/>
    <col min="7507" max="7507" width="0.44140625" style="24" customWidth="1"/>
    <col min="7508" max="7508" width="1.109375" style="24" customWidth="1"/>
    <col min="7509" max="7718" width="9.109375" style="24" hidden="1"/>
    <col min="7719" max="7719" width="1.44140625" style="24" customWidth="1"/>
    <col min="7720" max="7720" width="3.44140625" style="24" customWidth="1"/>
    <col min="7721" max="7721" width="0.33203125" style="24" customWidth="1"/>
    <col min="7722" max="7722" width="2.109375" style="24" customWidth="1"/>
    <col min="7723" max="7723" width="8.109375" style="24" customWidth="1"/>
    <col min="7724" max="7724" width="1.33203125" style="24" customWidth="1"/>
    <col min="7725" max="7725" width="1.77734375" style="24" customWidth="1"/>
    <col min="7726" max="7726" width="2.109375" style="24" customWidth="1"/>
    <col min="7727" max="7727" width="1.77734375" style="24" customWidth="1"/>
    <col min="7728" max="7729" width="2.109375" style="24" customWidth="1"/>
    <col min="7730" max="7730" width="2.44140625" style="24" customWidth="1"/>
    <col min="7731" max="7731" width="0.33203125" style="24" customWidth="1"/>
    <col min="7732" max="7732" width="1.44140625" style="24" customWidth="1"/>
    <col min="7733" max="7733" width="0.77734375" style="24" customWidth="1"/>
    <col min="7734" max="7734" width="0.33203125" style="24" customWidth="1"/>
    <col min="7735" max="7735" width="1" style="24" customWidth="1"/>
    <col min="7736" max="7736" width="0.44140625" style="24" customWidth="1"/>
    <col min="7737" max="7737" width="0.33203125" style="24" customWidth="1"/>
    <col min="7738" max="7738" width="0.44140625" style="24" customWidth="1"/>
    <col min="7739" max="7739" width="2.44140625" style="24" customWidth="1"/>
    <col min="7740" max="7740" width="1.33203125" style="24" customWidth="1"/>
    <col min="7741" max="7741" width="9.109375" style="24" customWidth="1"/>
    <col min="7742" max="7742" width="7.6640625" style="24" customWidth="1"/>
    <col min="7743" max="7743" width="1" style="24" customWidth="1"/>
    <col min="7744" max="7744" width="3.33203125" style="24" customWidth="1"/>
    <col min="7745" max="7745" width="9.33203125" style="24" customWidth="1"/>
    <col min="7746" max="7746" width="1.77734375" style="24" customWidth="1"/>
    <col min="7747" max="7747" width="1.109375" style="24" customWidth="1"/>
    <col min="7748" max="7748" width="0.6640625" style="24" customWidth="1"/>
    <col min="7749" max="7749" width="0.77734375" style="24" customWidth="1"/>
    <col min="7750" max="7750" width="0.44140625" style="24" customWidth="1"/>
    <col min="7751" max="7751" width="0.77734375" style="24" customWidth="1"/>
    <col min="7752" max="7753" width="4.6640625" style="24" customWidth="1"/>
    <col min="7754" max="7754" width="4" style="24" customWidth="1"/>
    <col min="7755" max="7755" width="2.77734375" style="24" customWidth="1"/>
    <col min="7756" max="7756" width="0.77734375" style="24" customWidth="1"/>
    <col min="7757" max="7757" width="0.6640625" style="24" customWidth="1"/>
    <col min="7758" max="7758" width="1.109375" style="24" customWidth="1"/>
    <col min="7759" max="7759" width="0.44140625" style="24" customWidth="1"/>
    <col min="7760" max="7760" width="5.44140625" style="24" customWidth="1"/>
    <col min="7761" max="7761" width="6.33203125" style="24" customWidth="1"/>
    <col min="7762" max="7762" width="6" style="24" customWidth="1"/>
    <col min="7763" max="7763" width="0.44140625" style="24" customWidth="1"/>
    <col min="7764" max="7764" width="1.109375" style="24" customWidth="1"/>
    <col min="7765" max="7974" width="9.109375" style="24" hidden="1"/>
    <col min="7975" max="7975" width="1.44140625" style="24" customWidth="1"/>
    <col min="7976" max="7976" width="3.44140625" style="24" customWidth="1"/>
    <col min="7977" max="7977" width="0.33203125" style="24" customWidth="1"/>
    <col min="7978" max="7978" width="2.109375" style="24" customWidth="1"/>
    <col min="7979" max="7979" width="8.109375" style="24" customWidth="1"/>
    <col min="7980" max="7980" width="1.33203125" style="24" customWidth="1"/>
    <col min="7981" max="7981" width="1.77734375" style="24" customWidth="1"/>
    <col min="7982" max="7982" width="2.109375" style="24" customWidth="1"/>
    <col min="7983" max="7983" width="1.77734375" style="24" customWidth="1"/>
    <col min="7984" max="7985" width="2.109375" style="24" customWidth="1"/>
    <col min="7986" max="7986" width="2.44140625" style="24" customWidth="1"/>
    <col min="7987" max="7987" width="0.33203125" style="24" customWidth="1"/>
    <col min="7988" max="7988" width="1.44140625" style="24" customWidth="1"/>
    <col min="7989" max="7989" width="0.77734375" style="24" customWidth="1"/>
    <col min="7990" max="7990" width="0.33203125" style="24" customWidth="1"/>
    <col min="7991" max="7991" width="1" style="24" customWidth="1"/>
    <col min="7992" max="7992" width="0.44140625" style="24" customWidth="1"/>
    <col min="7993" max="7993" width="0.33203125" style="24" customWidth="1"/>
    <col min="7994" max="7994" width="0.44140625" style="24" customWidth="1"/>
    <col min="7995" max="7995" width="2.44140625" style="24" customWidth="1"/>
    <col min="7996" max="7996" width="1.33203125" style="24" customWidth="1"/>
    <col min="7997" max="7997" width="9.109375" style="24" customWidth="1"/>
    <col min="7998" max="7998" width="7.6640625" style="24" customWidth="1"/>
    <col min="7999" max="7999" width="1" style="24" customWidth="1"/>
    <col min="8000" max="8000" width="3.33203125" style="24" customWidth="1"/>
    <col min="8001" max="8001" width="9.33203125" style="24" customWidth="1"/>
    <col min="8002" max="8002" width="1.77734375" style="24" customWidth="1"/>
    <col min="8003" max="8003" width="1.109375" style="24" customWidth="1"/>
    <col min="8004" max="8004" width="0.6640625" style="24" customWidth="1"/>
    <col min="8005" max="8005" width="0.77734375" style="24" customWidth="1"/>
    <col min="8006" max="8006" width="0.44140625" style="24" customWidth="1"/>
    <col min="8007" max="8007" width="0.77734375" style="24" customWidth="1"/>
    <col min="8008" max="8009" width="4.6640625" style="24" customWidth="1"/>
    <col min="8010" max="8010" width="4" style="24" customWidth="1"/>
    <col min="8011" max="8011" width="2.77734375" style="24" customWidth="1"/>
    <col min="8012" max="8012" width="0.77734375" style="24" customWidth="1"/>
    <col min="8013" max="8013" width="0.6640625" style="24" customWidth="1"/>
    <col min="8014" max="8014" width="1.109375" style="24" customWidth="1"/>
    <col min="8015" max="8015" width="0.44140625" style="24" customWidth="1"/>
    <col min="8016" max="8016" width="5.44140625" style="24" customWidth="1"/>
    <col min="8017" max="8017" width="6.33203125" style="24" customWidth="1"/>
    <col min="8018" max="8018" width="6" style="24" customWidth="1"/>
    <col min="8019" max="8019" width="0.44140625" style="24" customWidth="1"/>
    <col min="8020" max="8020" width="1.109375" style="24" customWidth="1"/>
    <col min="8021" max="8230" width="9.109375" style="24" hidden="1"/>
    <col min="8231" max="8231" width="1.44140625" style="24" customWidth="1"/>
    <col min="8232" max="8232" width="3.44140625" style="24" customWidth="1"/>
    <col min="8233" max="8233" width="0.33203125" style="24" customWidth="1"/>
    <col min="8234" max="8234" width="2.109375" style="24" customWidth="1"/>
    <col min="8235" max="8235" width="8.109375" style="24" customWidth="1"/>
    <col min="8236" max="8236" width="1.33203125" style="24" customWidth="1"/>
    <col min="8237" max="8237" width="1.77734375" style="24" customWidth="1"/>
    <col min="8238" max="8238" width="2.109375" style="24" customWidth="1"/>
    <col min="8239" max="8239" width="1.77734375" style="24" customWidth="1"/>
    <col min="8240" max="8241" width="2.109375" style="24" customWidth="1"/>
    <col min="8242" max="8242" width="2.44140625" style="24" customWidth="1"/>
    <col min="8243" max="8243" width="0.33203125" style="24" customWidth="1"/>
    <col min="8244" max="8244" width="1.44140625" style="24" customWidth="1"/>
    <col min="8245" max="8245" width="0.77734375" style="24" customWidth="1"/>
    <col min="8246" max="8246" width="0.33203125" style="24" customWidth="1"/>
    <col min="8247" max="8247" width="1" style="24" customWidth="1"/>
    <col min="8248" max="8248" width="0.44140625" style="24" customWidth="1"/>
    <col min="8249" max="8249" width="0.33203125" style="24" customWidth="1"/>
    <col min="8250" max="8250" width="0.44140625" style="24" customWidth="1"/>
    <col min="8251" max="8251" width="2.44140625" style="24" customWidth="1"/>
    <col min="8252" max="8252" width="1.33203125" style="24" customWidth="1"/>
    <col min="8253" max="8253" width="9.109375" style="24" customWidth="1"/>
    <col min="8254" max="8254" width="7.6640625" style="24" customWidth="1"/>
    <col min="8255" max="8255" width="1" style="24" customWidth="1"/>
    <col min="8256" max="8256" width="3.33203125" style="24" customWidth="1"/>
    <col min="8257" max="8257" width="9.33203125" style="24" customWidth="1"/>
    <col min="8258" max="8258" width="1.77734375" style="24" customWidth="1"/>
    <col min="8259" max="8259" width="1.109375" style="24" customWidth="1"/>
    <col min="8260" max="8260" width="0.6640625" style="24" customWidth="1"/>
    <col min="8261" max="8261" width="0.77734375" style="24" customWidth="1"/>
    <col min="8262" max="8262" width="0.44140625" style="24" customWidth="1"/>
    <col min="8263" max="8263" width="0.77734375" style="24" customWidth="1"/>
    <col min="8264" max="8265" width="4.6640625" style="24" customWidth="1"/>
    <col min="8266" max="8266" width="4" style="24" customWidth="1"/>
    <col min="8267" max="8267" width="2.77734375" style="24" customWidth="1"/>
    <col min="8268" max="8268" width="0.77734375" style="24" customWidth="1"/>
    <col min="8269" max="8269" width="0.6640625" style="24" customWidth="1"/>
    <col min="8270" max="8270" width="1.109375" style="24" customWidth="1"/>
    <col min="8271" max="8271" width="0.44140625" style="24" customWidth="1"/>
    <col min="8272" max="8272" width="5.44140625" style="24" customWidth="1"/>
    <col min="8273" max="8273" width="6.33203125" style="24" customWidth="1"/>
    <col min="8274" max="8274" width="6" style="24" customWidth="1"/>
    <col min="8275" max="8275" width="0.44140625" style="24" customWidth="1"/>
    <col min="8276" max="8276" width="1.109375" style="24" customWidth="1"/>
    <col min="8277" max="8486" width="9.109375" style="24" hidden="1"/>
    <col min="8487" max="8487" width="1.44140625" style="24" customWidth="1"/>
    <col min="8488" max="8488" width="3.44140625" style="24" customWidth="1"/>
    <col min="8489" max="8489" width="0.33203125" style="24" customWidth="1"/>
    <col min="8490" max="8490" width="2.109375" style="24" customWidth="1"/>
    <col min="8491" max="8491" width="8.109375" style="24" customWidth="1"/>
    <col min="8492" max="8492" width="1.33203125" style="24" customWidth="1"/>
    <col min="8493" max="8493" width="1.77734375" style="24" customWidth="1"/>
    <col min="8494" max="8494" width="2.109375" style="24" customWidth="1"/>
    <col min="8495" max="8495" width="1.77734375" style="24" customWidth="1"/>
    <col min="8496" max="8497" width="2.109375" style="24" customWidth="1"/>
    <col min="8498" max="8498" width="2.44140625" style="24" customWidth="1"/>
    <col min="8499" max="8499" width="0.33203125" style="24" customWidth="1"/>
    <col min="8500" max="8500" width="1.44140625" style="24" customWidth="1"/>
    <col min="8501" max="8501" width="0.77734375" style="24" customWidth="1"/>
    <col min="8502" max="8502" width="0.33203125" style="24" customWidth="1"/>
    <col min="8503" max="8503" width="1" style="24" customWidth="1"/>
    <col min="8504" max="8504" width="0.44140625" style="24" customWidth="1"/>
    <col min="8505" max="8505" width="0.33203125" style="24" customWidth="1"/>
    <col min="8506" max="8506" width="0.44140625" style="24" customWidth="1"/>
    <col min="8507" max="8507" width="2.44140625" style="24" customWidth="1"/>
    <col min="8508" max="8508" width="1.33203125" style="24" customWidth="1"/>
    <col min="8509" max="8509" width="9.109375" style="24" customWidth="1"/>
    <col min="8510" max="8510" width="7.6640625" style="24" customWidth="1"/>
    <col min="8511" max="8511" width="1" style="24" customWidth="1"/>
    <col min="8512" max="8512" width="3.33203125" style="24" customWidth="1"/>
    <col min="8513" max="8513" width="9.33203125" style="24" customWidth="1"/>
    <col min="8514" max="8514" width="1.77734375" style="24" customWidth="1"/>
    <col min="8515" max="8515" width="1.109375" style="24" customWidth="1"/>
    <col min="8516" max="8516" width="0.6640625" style="24" customWidth="1"/>
    <col min="8517" max="8517" width="0.77734375" style="24" customWidth="1"/>
    <col min="8518" max="8518" width="0.44140625" style="24" customWidth="1"/>
    <col min="8519" max="8519" width="0.77734375" style="24" customWidth="1"/>
    <col min="8520" max="8521" width="4.6640625" style="24" customWidth="1"/>
    <col min="8522" max="8522" width="4" style="24" customWidth="1"/>
    <col min="8523" max="8523" width="2.77734375" style="24" customWidth="1"/>
    <col min="8524" max="8524" width="0.77734375" style="24" customWidth="1"/>
    <col min="8525" max="8525" width="0.6640625" style="24" customWidth="1"/>
    <col min="8526" max="8526" width="1.109375" style="24" customWidth="1"/>
    <col min="8527" max="8527" width="0.44140625" style="24" customWidth="1"/>
    <col min="8528" max="8528" width="5.44140625" style="24" customWidth="1"/>
    <col min="8529" max="8529" width="6.33203125" style="24" customWidth="1"/>
    <col min="8530" max="8530" width="6" style="24" customWidth="1"/>
    <col min="8531" max="8531" width="0.44140625" style="24" customWidth="1"/>
    <col min="8532" max="8532" width="1.109375" style="24" customWidth="1"/>
    <col min="8533" max="8742" width="9.109375" style="24" hidden="1"/>
    <col min="8743" max="8743" width="1.44140625" style="24" customWidth="1"/>
    <col min="8744" max="8744" width="3.44140625" style="24" customWidth="1"/>
    <col min="8745" max="8745" width="0.33203125" style="24" customWidth="1"/>
    <col min="8746" max="8746" width="2.109375" style="24" customWidth="1"/>
    <col min="8747" max="8747" width="8.109375" style="24" customWidth="1"/>
    <col min="8748" max="8748" width="1.33203125" style="24" customWidth="1"/>
    <col min="8749" max="8749" width="1.77734375" style="24" customWidth="1"/>
    <col min="8750" max="8750" width="2.109375" style="24" customWidth="1"/>
    <col min="8751" max="8751" width="1.77734375" style="24" customWidth="1"/>
    <col min="8752" max="8753" width="2.109375" style="24" customWidth="1"/>
    <col min="8754" max="8754" width="2.44140625" style="24" customWidth="1"/>
    <col min="8755" max="8755" width="0.33203125" style="24" customWidth="1"/>
    <col min="8756" max="8756" width="1.44140625" style="24" customWidth="1"/>
    <col min="8757" max="8757" width="0.77734375" style="24" customWidth="1"/>
    <col min="8758" max="8758" width="0.33203125" style="24" customWidth="1"/>
    <col min="8759" max="8759" width="1" style="24" customWidth="1"/>
    <col min="8760" max="8760" width="0.44140625" style="24" customWidth="1"/>
    <col min="8761" max="8761" width="0.33203125" style="24" customWidth="1"/>
    <col min="8762" max="8762" width="0.44140625" style="24" customWidth="1"/>
    <col min="8763" max="8763" width="2.44140625" style="24" customWidth="1"/>
    <col min="8764" max="8764" width="1.33203125" style="24" customWidth="1"/>
    <col min="8765" max="8765" width="9.109375" style="24" customWidth="1"/>
    <col min="8766" max="8766" width="7.6640625" style="24" customWidth="1"/>
    <col min="8767" max="8767" width="1" style="24" customWidth="1"/>
    <col min="8768" max="8768" width="3.33203125" style="24" customWidth="1"/>
    <col min="8769" max="8769" width="9.33203125" style="24" customWidth="1"/>
    <col min="8770" max="8770" width="1.77734375" style="24" customWidth="1"/>
    <col min="8771" max="8771" width="1.109375" style="24" customWidth="1"/>
    <col min="8772" max="8772" width="0.6640625" style="24" customWidth="1"/>
    <col min="8773" max="8773" width="0.77734375" style="24" customWidth="1"/>
    <col min="8774" max="8774" width="0.44140625" style="24" customWidth="1"/>
    <col min="8775" max="8775" width="0.77734375" style="24" customWidth="1"/>
    <col min="8776" max="8777" width="4.6640625" style="24" customWidth="1"/>
    <col min="8778" max="8778" width="4" style="24" customWidth="1"/>
    <col min="8779" max="8779" width="2.77734375" style="24" customWidth="1"/>
    <col min="8780" max="8780" width="0.77734375" style="24" customWidth="1"/>
    <col min="8781" max="8781" width="0.6640625" style="24" customWidth="1"/>
    <col min="8782" max="8782" width="1.109375" style="24" customWidth="1"/>
    <col min="8783" max="8783" width="0.44140625" style="24" customWidth="1"/>
    <col min="8784" max="8784" width="5.44140625" style="24" customWidth="1"/>
    <col min="8785" max="8785" width="6.33203125" style="24" customWidth="1"/>
    <col min="8786" max="8786" width="6" style="24" customWidth="1"/>
    <col min="8787" max="8787" width="0.44140625" style="24" customWidth="1"/>
    <col min="8788" max="8788" width="1.109375" style="24" customWidth="1"/>
    <col min="8789" max="8998" width="9.109375" style="24" hidden="1"/>
    <col min="8999" max="8999" width="1.44140625" style="24" customWidth="1"/>
    <col min="9000" max="9000" width="3.44140625" style="24" customWidth="1"/>
    <col min="9001" max="9001" width="0.33203125" style="24" customWidth="1"/>
    <col min="9002" max="9002" width="2.109375" style="24" customWidth="1"/>
    <col min="9003" max="9003" width="8.109375" style="24" customWidth="1"/>
    <col min="9004" max="9004" width="1.33203125" style="24" customWidth="1"/>
    <col min="9005" max="9005" width="1.77734375" style="24" customWidth="1"/>
    <col min="9006" max="9006" width="2.109375" style="24" customWidth="1"/>
    <col min="9007" max="9007" width="1.77734375" style="24" customWidth="1"/>
    <col min="9008" max="9009" width="2.109375" style="24" customWidth="1"/>
    <col min="9010" max="9010" width="2.44140625" style="24" customWidth="1"/>
    <col min="9011" max="9011" width="0.33203125" style="24" customWidth="1"/>
    <col min="9012" max="9012" width="1.44140625" style="24" customWidth="1"/>
    <col min="9013" max="9013" width="0.77734375" style="24" customWidth="1"/>
    <col min="9014" max="9014" width="0.33203125" style="24" customWidth="1"/>
    <col min="9015" max="9015" width="1" style="24" customWidth="1"/>
    <col min="9016" max="9016" width="0.44140625" style="24" customWidth="1"/>
    <col min="9017" max="9017" width="0.33203125" style="24" customWidth="1"/>
    <col min="9018" max="9018" width="0.44140625" style="24" customWidth="1"/>
    <col min="9019" max="9019" width="2.44140625" style="24" customWidth="1"/>
    <col min="9020" max="9020" width="1.33203125" style="24" customWidth="1"/>
    <col min="9021" max="9021" width="9.109375" style="24" customWidth="1"/>
    <col min="9022" max="9022" width="7.6640625" style="24" customWidth="1"/>
    <col min="9023" max="9023" width="1" style="24" customWidth="1"/>
    <col min="9024" max="9024" width="3.33203125" style="24" customWidth="1"/>
    <col min="9025" max="9025" width="9.33203125" style="24" customWidth="1"/>
    <col min="9026" max="9026" width="1.77734375" style="24" customWidth="1"/>
    <col min="9027" max="9027" width="1.109375" style="24" customWidth="1"/>
    <col min="9028" max="9028" width="0.6640625" style="24" customWidth="1"/>
    <col min="9029" max="9029" width="0.77734375" style="24" customWidth="1"/>
    <col min="9030" max="9030" width="0.44140625" style="24" customWidth="1"/>
    <col min="9031" max="9031" width="0.77734375" style="24" customWidth="1"/>
    <col min="9032" max="9033" width="4.6640625" style="24" customWidth="1"/>
    <col min="9034" max="9034" width="4" style="24" customWidth="1"/>
    <col min="9035" max="9035" width="2.77734375" style="24" customWidth="1"/>
    <col min="9036" max="9036" width="0.77734375" style="24" customWidth="1"/>
    <col min="9037" max="9037" width="0.6640625" style="24" customWidth="1"/>
    <col min="9038" max="9038" width="1.109375" style="24" customWidth="1"/>
    <col min="9039" max="9039" width="0.44140625" style="24" customWidth="1"/>
    <col min="9040" max="9040" width="5.44140625" style="24" customWidth="1"/>
    <col min="9041" max="9041" width="6.33203125" style="24" customWidth="1"/>
    <col min="9042" max="9042" width="6" style="24" customWidth="1"/>
    <col min="9043" max="9043" width="0.44140625" style="24" customWidth="1"/>
    <col min="9044" max="9044" width="1.109375" style="24" customWidth="1"/>
    <col min="9045" max="9254" width="9.109375" style="24" hidden="1"/>
    <col min="9255" max="9255" width="1.44140625" style="24" customWidth="1"/>
    <col min="9256" max="9256" width="3.44140625" style="24" customWidth="1"/>
    <col min="9257" max="9257" width="0.33203125" style="24" customWidth="1"/>
    <col min="9258" max="9258" width="2.109375" style="24" customWidth="1"/>
    <col min="9259" max="9259" width="8.109375" style="24" customWidth="1"/>
    <col min="9260" max="9260" width="1.33203125" style="24" customWidth="1"/>
    <col min="9261" max="9261" width="1.77734375" style="24" customWidth="1"/>
    <col min="9262" max="9262" width="2.109375" style="24" customWidth="1"/>
    <col min="9263" max="9263" width="1.77734375" style="24" customWidth="1"/>
    <col min="9264" max="9265" width="2.109375" style="24" customWidth="1"/>
    <col min="9266" max="9266" width="2.44140625" style="24" customWidth="1"/>
    <col min="9267" max="9267" width="0.33203125" style="24" customWidth="1"/>
    <col min="9268" max="9268" width="1.44140625" style="24" customWidth="1"/>
    <col min="9269" max="9269" width="0.77734375" style="24" customWidth="1"/>
    <col min="9270" max="9270" width="0.33203125" style="24" customWidth="1"/>
    <col min="9271" max="9271" width="1" style="24" customWidth="1"/>
    <col min="9272" max="9272" width="0.44140625" style="24" customWidth="1"/>
    <col min="9273" max="9273" width="0.33203125" style="24" customWidth="1"/>
    <col min="9274" max="9274" width="0.44140625" style="24" customWidth="1"/>
    <col min="9275" max="9275" width="2.44140625" style="24" customWidth="1"/>
    <col min="9276" max="9276" width="1.33203125" style="24" customWidth="1"/>
    <col min="9277" max="9277" width="9.109375" style="24" customWidth="1"/>
    <col min="9278" max="9278" width="7.6640625" style="24" customWidth="1"/>
    <col min="9279" max="9279" width="1" style="24" customWidth="1"/>
    <col min="9280" max="9280" width="3.33203125" style="24" customWidth="1"/>
    <col min="9281" max="9281" width="9.33203125" style="24" customWidth="1"/>
    <col min="9282" max="9282" width="1.77734375" style="24" customWidth="1"/>
    <col min="9283" max="9283" width="1.109375" style="24" customWidth="1"/>
    <col min="9284" max="9284" width="0.6640625" style="24" customWidth="1"/>
    <col min="9285" max="9285" width="0.77734375" style="24" customWidth="1"/>
    <col min="9286" max="9286" width="0.44140625" style="24" customWidth="1"/>
    <col min="9287" max="9287" width="0.77734375" style="24" customWidth="1"/>
    <col min="9288" max="9289" width="4.6640625" style="24" customWidth="1"/>
    <col min="9290" max="9290" width="4" style="24" customWidth="1"/>
    <col min="9291" max="9291" width="2.77734375" style="24" customWidth="1"/>
    <col min="9292" max="9292" width="0.77734375" style="24" customWidth="1"/>
    <col min="9293" max="9293" width="0.6640625" style="24" customWidth="1"/>
    <col min="9294" max="9294" width="1.109375" style="24" customWidth="1"/>
    <col min="9295" max="9295" width="0.44140625" style="24" customWidth="1"/>
    <col min="9296" max="9296" width="5.44140625" style="24" customWidth="1"/>
    <col min="9297" max="9297" width="6.33203125" style="24" customWidth="1"/>
    <col min="9298" max="9298" width="6" style="24" customWidth="1"/>
    <col min="9299" max="9299" width="0.44140625" style="24" customWidth="1"/>
    <col min="9300" max="9300" width="1.109375" style="24" customWidth="1"/>
    <col min="9301" max="9510" width="9.109375" style="24" hidden="1"/>
    <col min="9511" max="9511" width="1.44140625" style="24" customWidth="1"/>
    <col min="9512" max="9512" width="3.44140625" style="24" customWidth="1"/>
    <col min="9513" max="9513" width="0.33203125" style="24" customWidth="1"/>
    <col min="9514" max="9514" width="2.109375" style="24" customWidth="1"/>
    <col min="9515" max="9515" width="8.109375" style="24" customWidth="1"/>
    <col min="9516" max="9516" width="1.33203125" style="24" customWidth="1"/>
    <col min="9517" max="9517" width="1.77734375" style="24" customWidth="1"/>
    <col min="9518" max="9518" width="2.109375" style="24" customWidth="1"/>
    <col min="9519" max="9519" width="1.77734375" style="24" customWidth="1"/>
    <col min="9520" max="9521" width="2.109375" style="24" customWidth="1"/>
    <col min="9522" max="9522" width="2.44140625" style="24" customWidth="1"/>
    <col min="9523" max="9523" width="0.33203125" style="24" customWidth="1"/>
    <col min="9524" max="9524" width="1.44140625" style="24" customWidth="1"/>
    <col min="9525" max="9525" width="0.77734375" style="24" customWidth="1"/>
    <col min="9526" max="9526" width="0.33203125" style="24" customWidth="1"/>
    <col min="9527" max="9527" width="1" style="24" customWidth="1"/>
    <col min="9528" max="9528" width="0.44140625" style="24" customWidth="1"/>
    <col min="9529" max="9529" width="0.33203125" style="24" customWidth="1"/>
    <col min="9530" max="9530" width="0.44140625" style="24" customWidth="1"/>
    <col min="9531" max="9531" width="2.44140625" style="24" customWidth="1"/>
    <col min="9532" max="9532" width="1.33203125" style="24" customWidth="1"/>
    <col min="9533" max="9533" width="9.109375" style="24" customWidth="1"/>
    <col min="9534" max="9534" width="7.6640625" style="24" customWidth="1"/>
    <col min="9535" max="9535" width="1" style="24" customWidth="1"/>
    <col min="9536" max="9536" width="3.33203125" style="24" customWidth="1"/>
    <col min="9537" max="9537" width="9.33203125" style="24" customWidth="1"/>
    <col min="9538" max="9538" width="1.77734375" style="24" customWidth="1"/>
    <col min="9539" max="9539" width="1.109375" style="24" customWidth="1"/>
    <col min="9540" max="9540" width="0.6640625" style="24" customWidth="1"/>
    <col min="9541" max="9541" width="0.77734375" style="24" customWidth="1"/>
    <col min="9542" max="9542" width="0.44140625" style="24" customWidth="1"/>
    <col min="9543" max="9543" width="0.77734375" style="24" customWidth="1"/>
    <col min="9544" max="9545" width="4.6640625" style="24" customWidth="1"/>
    <col min="9546" max="9546" width="4" style="24" customWidth="1"/>
    <col min="9547" max="9547" width="2.77734375" style="24" customWidth="1"/>
    <col min="9548" max="9548" width="0.77734375" style="24" customWidth="1"/>
    <col min="9549" max="9549" width="0.6640625" style="24" customWidth="1"/>
    <col min="9550" max="9550" width="1.109375" style="24" customWidth="1"/>
    <col min="9551" max="9551" width="0.44140625" style="24" customWidth="1"/>
    <col min="9552" max="9552" width="5.44140625" style="24" customWidth="1"/>
    <col min="9553" max="9553" width="6.33203125" style="24" customWidth="1"/>
    <col min="9554" max="9554" width="6" style="24" customWidth="1"/>
    <col min="9555" max="9555" width="0.44140625" style="24" customWidth="1"/>
    <col min="9556" max="9556" width="1.109375" style="24" customWidth="1"/>
    <col min="9557" max="9766" width="9.109375" style="24" hidden="1"/>
    <col min="9767" max="9767" width="1.44140625" style="24" customWidth="1"/>
    <col min="9768" max="9768" width="3.44140625" style="24" customWidth="1"/>
    <col min="9769" max="9769" width="0.33203125" style="24" customWidth="1"/>
    <col min="9770" max="9770" width="2.109375" style="24" customWidth="1"/>
    <col min="9771" max="9771" width="8.109375" style="24" customWidth="1"/>
    <col min="9772" max="9772" width="1.33203125" style="24" customWidth="1"/>
    <col min="9773" max="9773" width="1.77734375" style="24" customWidth="1"/>
    <col min="9774" max="9774" width="2.109375" style="24" customWidth="1"/>
    <col min="9775" max="9775" width="1.77734375" style="24" customWidth="1"/>
    <col min="9776" max="9777" width="2.109375" style="24" customWidth="1"/>
    <col min="9778" max="9778" width="2.44140625" style="24" customWidth="1"/>
    <col min="9779" max="9779" width="0.33203125" style="24" customWidth="1"/>
    <col min="9780" max="9780" width="1.44140625" style="24" customWidth="1"/>
    <col min="9781" max="9781" width="0.77734375" style="24" customWidth="1"/>
    <col min="9782" max="9782" width="0.33203125" style="24" customWidth="1"/>
    <col min="9783" max="9783" width="1" style="24" customWidth="1"/>
    <col min="9784" max="9784" width="0.44140625" style="24" customWidth="1"/>
    <col min="9785" max="9785" width="0.33203125" style="24" customWidth="1"/>
    <col min="9786" max="9786" width="0.44140625" style="24" customWidth="1"/>
    <col min="9787" max="9787" width="2.44140625" style="24" customWidth="1"/>
    <col min="9788" max="9788" width="1.33203125" style="24" customWidth="1"/>
    <col min="9789" max="9789" width="9.109375" style="24" customWidth="1"/>
    <col min="9790" max="9790" width="7.6640625" style="24" customWidth="1"/>
    <col min="9791" max="9791" width="1" style="24" customWidth="1"/>
    <col min="9792" max="9792" width="3.33203125" style="24" customWidth="1"/>
    <col min="9793" max="9793" width="9.33203125" style="24" customWidth="1"/>
    <col min="9794" max="9794" width="1.77734375" style="24" customWidth="1"/>
    <col min="9795" max="9795" width="1.109375" style="24" customWidth="1"/>
    <col min="9796" max="9796" width="0.6640625" style="24" customWidth="1"/>
    <col min="9797" max="9797" width="0.77734375" style="24" customWidth="1"/>
    <col min="9798" max="9798" width="0.44140625" style="24" customWidth="1"/>
    <col min="9799" max="9799" width="0.77734375" style="24" customWidth="1"/>
    <col min="9800" max="9801" width="4.6640625" style="24" customWidth="1"/>
    <col min="9802" max="9802" width="4" style="24" customWidth="1"/>
    <col min="9803" max="9803" width="2.77734375" style="24" customWidth="1"/>
    <col min="9804" max="9804" width="0.77734375" style="24" customWidth="1"/>
    <col min="9805" max="9805" width="0.6640625" style="24" customWidth="1"/>
    <col min="9806" max="9806" width="1.109375" style="24" customWidth="1"/>
    <col min="9807" max="9807" width="0.44140625" style="24" customWidth="1"/>
    <col min="9808" max="9808" width="5.44140625" style="24" customWidth="1"/>
    <col min="9809" max="9809" width="6.33203125" style="24" customWidth="1"/>
    <col min="9810" max="9810" width="6" style="24" customWidth="1"/>
    <col min="9811" max="9811" width="0.44140625" style="24" customWidth="1"/>
    <col min="9812" max="9812" width="1.109375" style="24" customWidth="1"/>
    <col min="9813" max="10022" width="9.109375" style="24" hidden="1"/>
    <col min="10023" max="10023" width="1.44140625" style="24" customWidth="1"/>
    <col min="10024" max="10024" width="3.44140625" style="24" customWidth="1"/>
    <col min="10025" max="10025" width="0.33203125" style="24" customWidth="1"/>
    <col min="10026" max="10026" width="2.109375" style="24" customWidth="1"/>
    <col min="10027" max="10027" width="8.109375" style="24" customWidth="1"/>
    <col min="10028" max="10028" width="1.33203125" style="24" customWidth="1"/>
    <col min="10029" max="10029" width="1.77734375" style="24" customWidth="1"/>
    <col min="10030" max="10030" width="2.109375" style="24" customWidth="1"/>
    <col min="10031" max="10031" width="1.77734375" style="24" customWidth="1"/>
    <col min="10032" max="10033" width="2.109375" style="24" customWidth="1"/>
    <col min="10034" max="10034" width="2.44140625" style="24" customWidth="1"/>
    <col min="10035" max="10035" width="0.33203125" style="24" customWidth="1"/>
    <col min="10036" max="10036" width="1.44140625" style="24" customWidth="1"/>
    <col min="10037" max="10037" width="0.77734375" style="24" customWidth="1"/>
    <col min="10038" max="10038" width="0.33203125" style="24" customWidth="1"/>
    <col min="10039" max="10039" width="1" style="24" customWidth="1"/>
    <col min="10040" max="10040" width="0.44140625" style="24" customWidth="1"/>
    <col min="10041" max="10041" width="0.33203125" style="24" customWidth="1"/>
    <col min="10042" max="10042" width="0.44140625" style="24" customWidth="1"/>
    <col min="10043" max="10043" width="2.44140625" style="24" customWidth="1"/>
    <col min="10044" max="10044" width="1.33203125" style="24" customWidth="1"/>
    <col min="10045" max="10045" width="9.109375" style="24" customWidth="1"/>
    <col min="10046" max="10046" width="7.6640625" style="24" customWidth="1"/>
    <col min="10047" max="10047" width="1" style="24" customWidth="1"/>
    <col min="10048" max="10048" width="3.33203125" style="24" customWidth="1"/>
    <col min="10049" max="10049" width="9.33203125" style="24" customWidth="1"/>
    <col min="10050" max="10050" width="1.77734375" style="24" customWidth="1"/>
    <col min="10051" max="10051" width="1.109375" style="24" customWidth="1"/>
    <col min="10052" max="10052" width="0.6640625" style="24" customWidth="1"/>
    <col min="10053" max="10053" width="0.77734375" style="24" customWidth="1"/>
    <col min="10054" max="10054" width="0.44140625" style="24" customWidth="1"/>
    <col min="10055" max="10055" width="0.77734375" style="24" customWidth="1"/>
    <col min="10056" max="10057" width="4.6640625" style="24" customWidth="1"/>
    <col min="10058" max="10058" width="4" style="24" customWidth="1"/>
    <col min="10059" max="10059" width="2.77734375" style="24" customWidth="1"/>
    <col min="10060" max="10060" width="0.77734375" style="24" customWidth="1"/>
    <col min="10061" max="10061" width="0.6640625" style="24" customWidth="1"/>
    <col min="10062" max="10062" width="1.109375" style="24" customWidth="1"/>
    <col min="10063" max="10063" width="0.44140625" style="24" customWidth="1"/>
    <col min="10064" max="10064" width="5.44140625" style="24" customWidth="1"/>
    <col min="10065" max="10065" width="6.33203125" style="24" customWidth="1"/>
    <col min="10066" max="10066" width="6" style="24" customWidth="1"/>
    <col min="10067" max="10067" width="0.44140625" style="24" customWidth="1"/>
    <col min="10068" max="10068" width="1.109375" style="24" customWidth="1"/>
    <col min="10069" max="10278" width="9.109375" style="24" hidden="1"/>
    <col min="10279" max="10279" width="1.44140625" style="24" customWidth="1"/>
    <col min="10280" max="10280" width="3.44140625" style="24" customWidth="1"/>
    <col min="10281" max="10281" width="0.33203125" style="24" customWidth="1"/>
    <col min="10282" max="10282" width="2.109375" style="24" customWidth="1"/>
    <col min="10283" max="10283" width="8.109375" style="24" customWidth="1"/>
    <col min="10284" max="10284" width="1.33203125" style="24" customWidth="1"/>
    <col min="10285" max="10285" width="1.77734375" style="24" customWidth="1"/>
    <col min="10286" max="10286" width="2.109375" style="24" customWidth="1"/>
    <col min="10287" max="10287" width="1.77734375" style="24" customWidth="1"/>
    <col min="10288" max="10289" width="2.109375" style="24" customWidth="1"/>
    <col min="10290" max="10290" width="2.44140625" style="24" customWidth="1"/>
    <col min="10291" max="10291" width="0.33203125" style="24" customWidth="1"/>
    <col min="10292" max="10292" width="1.44140625" style="24" customWidth="1"/>
    <col min="10293" max="10293" width="0.77734375" style="24" customWidth="1"/>
    <col min="10294" max="10294" width="0.33203125" style="24" customWidth="1"/>
    <col min="10295" max="10295" width="1" style="24" customWidth="1"/>
    <col min="10296" max="10296" width="0.44140625" style="24" customWidth="1"/>
    <col min="10297" max="10297" width="0.33203125" style="24" customWidth="1"/>
    <col min="10298" max="10298" width="0.44140625" style="24" customWidth="1"/>
    <col min="10299" max="10299" width="2.44140625" style="24" customWidth="1"/>
    <col min="10300" max="10300" width="1.33203125" style="24" customWidth="1"/>
    <col min="10301" max="10301" width="9.109375" style="24" customWidth="1"/>
    <col min="10302" max="10302" width="7.6640625" style="24" customWidth="1"/>
    <col min="10303" max="10303" width="1" style="24" customWidth="1"/>
    <col min="10304" max="10304" width="3.33203125" style="24" customWidth="1"/>
    <col min="10305" max="10305" width="9.33203125" style="24" customWidth="1"/>
    <col min="10306" max="10306" width="1.77734375" style="24" customWidth="1"/>
    <col min="10307" max="10307" width="1.109375" style="24" customWidth="1"/>
    <col min="10308" max="10308" width="0.6640625" style="24" customWidth="1"/>
    <col min="10309" max="10309" width="0.77734375" style="24" customWidth="1"/>
    <col min="10310" max="10310" width="0.44140625" style="24" customWidth="1"/>
    <col min="10311" max="10311" width="0.77734375" style="24" customWidth="1"/>
    <col min="10312" max="10313" width="4.6640625" style="24" customWidth="1"/>
    <col min="10314" max="10314" width="4" style="24" customWidth="1"/>
    <col min="10315" max="10315" width="2.77734375" style="24" customWidth="1"/>
    <col min="10316" max="10316" width="0.77734375" style="24" customWidth="1"/>
    <col min="10317" max="10317" width="0.6640625" style="24" customWidth="1"/>
    <col min="10318" max="10318" width="1.109375" style="24" customWidth="1"/>
    <col min="10319" max="10319" width="0.44140625" style="24" customWidth="1"/>
    <col min="10320" max="10320" width="5.44140625" style="24" customWidth="1"/>
    <col min="10321" max="10321" width="6.33203125" style="24" customWidth="1"/>
    <col min="10322" max="10322" width="6" style="24" customWidth="1"/>
    <col min="10323" max="10323" width="0.44140625" style="24" customWidth="1"/>
    <col min="10324" max="10324" width="1.109375" style="24" customWidth="1"/>
    <col min="10325" max="10534" width="9.109375" style="24" hidden="1"/>
    <col min="10535" max="10535" width="1.44140625" style="24" customWidth="1"/>
    <col min="10536" max="10536" width="3.44140625" style="24" customWidth="1"/>
    <col min="10537" max="10537" width="0.33203125" style="24" customWidth="1"/>
    <col min="10538" max="10538" width="2.109375" style="24" customWidth="1"/>
    <col min="10539" max="10539" width="8.109375" style="24" customWidth="1"/>
    <col min="10540" max="10540" width="1.33203125" style="24" customWidth="1"/>
    <col min="10541" max="10541" width="1.77734375" style="24" customWidth="1"/>
    <col min="10542" max="10542" width="2.109375" style="24" customWidth="1"/>
    <col min="10543" max="10543" width="1.77734375" style="24" customWidth="1"/>
    <col min="10544" max="10545" width="2.109375" style="24" customWidth="1"/>
    <col min="10546" max="10546" width="2.44140625" style="24" customWidth="1"/>
    <col min="10547" max="10547" width="0.33203125" style="24" customWidth="1"/>
    <col min="10548" max="10548" width="1.44140625" style="24" customWidth="1"/>
    <col min="10549" max="10549" width="0.77734375" style="24" customWidth="1"/>
    <col min="10550" max="10550" width="0.33203125" style="24" customWidth="1"/>
    <col min="10551" max="10551" width="1" style="24" customWidth="1"/>
    <col min="10552" max="10552" width="0.44140625" style="24" customWidth="1"/>
    <col min="10553" max="10553" width="0.33203125" style="24" customWidth="1"/>
    <col min="10554" max="10554" width="0.44140625" style="24" customWidth="1"/>
    <col min="10555" max="10555" width="2.44140625" style="24" customWidth="1"/>
    <col min="10556" max="10556" width="1.33203125" style="24" customWidth="1"/>
    <col min="10557" max="10557" width="9.109375" style="24" customWidth="1"/>
    <col min="10558" max="10558" width="7.6640625" style="24" customWidth="1"/>
    <col min="10559" max="10559" width="1" style="24" customWidth="1"/>
    <col min="10560" max="10560" width="3.33203125" style="24" customWidth="1"/>
    <col min="10561" max="10561" width="9.33203125" style="24" customWidth="1"/>
    <col min="10562" max="10562" width="1.77734375" style="24" customWidth="1"/>
    <col min="10563" max="10563" width="1.109375" style="24" customWidth="1"/>
    <col min="10564" max="10564" width="0.6640625" style="24" customWidth="1"/>
    <col min="10565" max="10565" width="0.77734375" style="24" customWidth="1"/>
    <col min="10566" max="10566" width="0.44140625" style="24" customWidth="1"/>
    <col min="10567" max="10567" width="0.77734375" style="24" customWidth="1"/>
    <col min="10568" max="10569" width="4.6640625" style="24" customWidth="1"/>
    <col min="10570" max="10570" width="4" style="24" customWidth="1"/>
    <col min="10571" max="10571" width="2.77734375" style="24" customWidth="1"/>
    <col min="10572" max="10572" width="0.77734375" style="24" customWidth="1"/>
    <col min="10573" max="10573" width="0.6640625" style="24" customWidth="1"/>
    <col min="10574" max="10574" width="1.109375" style="24" customWidth="1"/>
    <col min="10575" max="10575" width="0.44140625" style="24" customWidth="1"/>
    <col min="10576" max="10576" width="5.44140625" style="24" customWidth="1"/>
    <col min="10577" max="10577" width="6.33203125" style="24" customWidth="1"/>
    <col min="10578" max="10578" width="6" style="24" customWidth="1"/>
    <col min="10579" max="10579" width="0.44140625" style="24" customWidth="1"/>
    <col min="10580" max="10580" width="1.109375" style="24" customWidth="1"/>
    <col min="10581" max="10790" width="9.109375" style="24" hidden="1"/>
    <col min="10791" max="10791" width="1.44140625" style="24" customWidth="1"/>
    <col min="10792" max="10792" width="3.44140625" style="24" customWidth="1"/>
    <col min="10793" max="10793" width="0.33203125" style="24" customWidth="1"/>
    <col min="10794" max="10794" width="2.109375" style="24" customWidth="1"/>
    <col min="10795" max="10795" width="8.109375" style="24" customWidth="1"/>
    <col min="10796" max="10796" width="1.33203125" style="24" customWidth="1"/>
    <col min="10797" max="10797" width="1.77734375" style="24" customWidth="1"/>
    <col min="10798" max="10798" width="2.109375" style="24" customWidth="1"/>
    <col min="10799" max="10799" width="1.77734375" style="24" customWidth="1"/>
    <col min="10800" max="10801" width="2.109375" style="24" customWidth="1"/>
    <col min="10802" max="10802" width="2.44140625" style="24" customWidth="1"/>
    <col min="10803" max="10803" width="0.33203125" style="24" customWidth="1"/>
    <col min="10804" max="10804" width="1.44140625" style="24" customWidth="1"/>
    <col min="10805" max="10805" width="0.77734375" style="24" customWidth="1"/>
    <col min="10806" max="10806" width="0.33203125" style="24" customWidth="1"/>
    <col min="10807" max="10807" width="1" style="24" customWidth="1"/>
    <col min="10808" max="10808" width="0.44140625" style="24" customWidth="1"/>
    <col min="10809" max="10809" width="0.33203125" style="24" customWidth="1"/>
    <col min="10810" max="10810" width="0.44140625" style="24" customWidth="1"/>
    <col min="10811" max="10811" width="2.44140625" style="24" customWidth="1"/>
    <col min="10812" max="10812" width="1.33203125" style="24" customWidth="1"/>
    <col min="10813" max="10813" width="9.109375" style="24" customWidth="1"/>
    <col min="10814" max="10814" width="7.6640625" style="24" customWidth="1"/>
    <col min="10815" max="10815" width="1" style="24" customWidth="1"/>
    <col min="10816" max="10816" width="3.33203125" style="24" customWidth="1"/>
    <col min="10817" max="10817" width="9.33203125" style="24" customWidth="1"/>
    <col min="10818" max="10818" width="1.77734375" style="24" customWidth="1"/>
    <col min="10819" max="10819" width="1.109375" style="24" customWidth="1"/>
    <col min="10820" max="10820" width="0.6640625" style="24" customWidth="1"/>
    <col min="10821" max="10821" width="0.77734375" style="24" customWidth="1"/>
    <col min="10822" max="10822" width="0.44140625" style="24" customWidth="1"/>
    <col min="10823" max="10823" width="0.77734375" style="24" customWidth="1"/>
    <col min="10824" max="10825" width="4.6640625" style="24" customWidth="1"/>
    <col min="10826" max="10826" width="4" style="24" customWidth="1"/>
    <col min="10827" max="10827" width="2.77734375" style="24" customWidth="1"/>
    <col min="10828" max="10828" width="0.77734375" style="24" customWidth="1"/>
    <col min="10829" max="10829" width="0.6640625" style="24" customWidth="1"/>
    <col min="10830" max="10830" width="1.109375" style="24" customWidth="1"/>
    <col min="10831" max="10831" width="0.44140625" style="24" customWidth="1"/>
    <col min="10832" max="10832" width="5.44140625" style="24" customWidth="1"/>
    <col min="10833" max="10833" width="6.33203125" style="24" customWidth="1"/>
    <col min="10834" max="10834" width="6" style="24" customWidth="1"/>
    <col min="10835" max="10835" width="0.44140625" style="24" customWidth="1"/>
    <col min="10836" max="10836" width="1.109375" style="24" customWidth="1"/>
    <col min="10837" max="11046" width="9.109375" style="24" hidden="1"/>
    <col min="11047" max="11047" width="1.44140625" style="24" customWidth="1"/>
    <col min="11048" max="11048" width="3.44140625" style="24" customWidth="1"/>
    <col min="11049" max="11049" width="0.33203125" style="24" customWidth="1"/>
    <col min="11050" max="11050" width="2.109375" style="24" customWidth="1"/>
    <col min="11051" max="11051" width="8.109375" style="24" customWidth="1"/>
    <col min="11052" max="11052" width="1.33203125" style="24" customWidth="1"/>
    <col min="11053" max="11053" width="1.77734375" style="24" customWidth="1"/>
    <col min="11054" max="11054" width="2.109375" style="24" customWidth="1"/>
    <col min="11055" max="11055" width="1.77734375" style="24" customWidth="1"/>
    <col min="11056" max="11057" width="2.109375" style="24" customWidth="1"/>
    <col min="11058" max="11058" width="2.44140625" style="24" customWidth="1"/>
    <col min="11059" max="11059" width="0.33203125" style="24" customWidth="1"/>
    <col min="11060" max="11060" width="1.44140625" style="24" customWidth="1"/>
    <col min="11061" max="11061" width="0.77734375" style="24" customWidth="1"/>
    <col min="11062" max="11062" width="0.33203125" style="24" customWidth="1"/>
    <col min="11063" max="11063" width="1" style="24" customWidth="1"/>
    <col min="11064" max="11064" width="0.44140625" style="24" customWidth="1"/>
    <col min="11065" max="11065" width="0.33203125" style="24" customWidth="1"/>
    <col min="11066" max="11066" width="0.44140625" style="24" customWidth="1"/>
    <col min="11067" max="11067" width="2.44140625" style="24" customWidth="1"/>
    <col min="11068" max="11068" width="1.33203125" style="24" customWidth="1"/>
    <col min="11069" max="11069" width="9.109375" style="24" customWidth="1"/>
    <col min="11070" max="11070" width="7.6640625" style="24" customWidth="1"/>
    <col min="11071" max="11071" width="1" style="24" customWidth="1"/>
    <col min="11072" max="11072" width="3.33203125" style="24" customWidth="1"/>
    <col min="11073" max="11073" width="9.33203125" style="24" customWidth="1"/>
    <col min="11074" max="11074" width="1.77734375" style="24" customWidth="1"/>
    <col min="11075" max="11075" width="1.109375" style="24" customWidth="1"/>
    <col min="11076" max="11076" width="0.6640625" style="24" customWidth="1"/>
    <col min="11077" max="11077" width="0.77734375" style="24" customWidth="1"/>
    <col min="11078" max="11078" width="0.44140625" style="24" customWidth="1"/>
    <col min="11079" max="11079" width="0.77734375" style="24" customWidth="1"/>
    <col min="11080" max="11081" width="4.6640625" style="24" customWidth="1"/>
    <col min="11082" max="11082" width="4" style="24" customWidth="1"/>
    <col min="11083" max="11083" width="2.77734375" style="24" customWidth="1"/>
    <col min="11084" max="11084" width="0.77734375" style="24" customWidth="1"/>
    <col min="11085" max="11085" width="0.6640625" style="24" customWidth="1"/>
    <col min="11086" max="11086" width="1.109375" style="24" customWidth="1"/>
    <col min="11087" max="11087" width="0.44140625" style="24" customWidth="1"/>
    <col min="11088" max="11088" width="5.44140625" style="24" customWidth="1"/>
    <col min="11089" max="11089" width="6.33203125" style="24" customWidth="1"/>
    <col min="11090" max="11090" width="6" style="24" customWidth="1"/>
    <col min="11091" max="11091" width="0.44140625" style="24" customWidth="1"/>
    <col min="11092" max="11092" width="1.109375" style="24" customWidth="1"/>
    <col min="11093" max="11302" width="9.109375" style="24" hidden="1"/>
    <col min="11303" max="11303" width="1.44140625" style="24" customWidth="1"/>
    <col min="11304" max="11304" width="3.44140625" style="24" customWidth="1"/>
    <col min="11305" max="11305" width="0.33203125" style="24" customWidth="1"/>
    <col min="11306" max="11306" width="2.109375" style="24" customWidth="1"/>
    <col min="11307" max="11307" width="8.109375" style="24" customWidth="1"/>
    <col min="11308" max="11308" width="1.33203125" style="24" customWidth="1"/>
    <col min="11309" max="11309" width="1.77734375" style="24" customWidth="1"/>
    <col min="11310" max="11310" width="2.109375" style="24" customWidth="1"/>
    <col min="11311" max="11311" width="1.77734375" style="24" customWidth="1"/>
    <col min="11312" max="11313" width="2.109375" style="24" customWidth="1"/>
    <col min="11314" max="11314" width="2.44140625" style="24" customWidth="1"/>
    <col min="11315" max="11315" width="0.33203125" style="24" customWidth="1"/>
    <col min="11316" max="11316" width="1.44140625" style="24" customWidth="1"/>
    <col min="11317" max="11317" width="0.77734375" style="24" customWidth="1"/>
    <col min="11318" max="11318" width="0.33203125" style="24" customWidth="1"/>
    <col min="11319" max="11319" width="1" style="24" customWidth="1"/>
    <col min="11320" max="11320" width="0.44140625" style="24" customWidth="1"/>
    <col min="11321" max="11321" width="0.33203125" style="24" customWidth="1"/>
    <col min="11322" max="11322" width="0.44140625" style="24" customWidth="1"/>
    <col min="11323" max="11323" width="2.44140625" style="24" customWidth="1"/>
    <col min="11324" max="11324" width="1.33203125" style="24" customWidth="1"/>
    <col min="11325" max="11325" width="9.109375" style="24" customWidth="1"/>
    <col min="11326" max="11326" width="7.6640625" style="24" customWidth="1"/>
    <col min="11327" max="11327" width="1" style="24" customWidth="1"/>
    <col min="11328" max="11328" width="3.33203125" style="24" customWidth="1"/>
    <col min="11329" max="11329" width="9.33203125" style="24" customWidth="1"/>
    <col min="11330" max="11330" width="1.77734375" style="24" customWidth="1"/>
    <col min="11331" max="11331" width="1.109375" style="24" customWidth="1"/>
    <col min="11332" max="11332" width="0.6640625" style="24" customWidth="1"/>
    <col min="11333" max="11333" width="0.77734375" style="24" customWidth="1"/>
    <col min="11334" max="11334" width="0.44140625" style="24" customWidth="1"/>
    <col min="11335" max="11335" width="0.77734375" style="24" customWidth="1"/>
    <col min="11336" max="11337" width="4.6640625" style="24" customWidth="1"/>
    <col min="11338" max="11338" width="4" style="24" customWidth="1"/>
    <col min="11339" max="11339" width="2.77734375" style="24" customWidth="1"/>
    <col min="11340" max="11340" width="0.77734375" style="24" customWidth="1"/>
    <col min="11341" max="11341" width="0.6640625" style="24" customWidth="1"/>
    <col min="11342" max="11342" width="1.109375" style="24" customWidth="1"/>
    <col min="11343" max="11343" width="0.44140625" style="24" customWidth="1"/>
    <col min="11344" max="11344" width="5.44140625" style="24" customWidth="1"/>
    <col min="11345" max="11345" width="6.33203125" style="24" customWidth="1"/>
    <col min="11346" max="11346" width="6" style="24" customWidth="1"/>
    <col min="11347" max="11347" width="0.44140625" style="24" customWidth="1"/>
    <col min="11348" max="11348" width="1.109375" style="24" customWidth="1"/>
    <col min="11349" max="11558" width="9.109375" style="24" hidden="1"/>
    <col min="11559" max="11559" width="1.44140625" style="24" customWidth="1"/>
    <col min="11560" max="11560" width="3.44140625" style="24" customWidth="1"/>
    <col min="11561" max="11561" width="0.33203125" style="24" customWidth="1"/>
    <col min="11562" max="11562" width="2.109375" style="24" customWidth="1"/>
    <col min="11563" max="11563" width="8.109375" style="24" customWidth="1"/>
    <col min="11564" max="11564" width="1.33203125" style="24" customWidth="1"/>
    <col min="11565" max="11565" width="1.77734375" style="24" customWidth="1"/>
    <col min="11566" max="11566" width="2.109375" style="24" customWidth="1"/>
    <col min="11567" max="11567" width="1.77734375" style="24" customWidth="1"/>
    <col min="11568" max="11569" width="2.109375" style="24" customWidth="1"/>
    <col min="11570" max="11570" width="2.44140625" style="24" customWidth="1"/>
    <col min="11571" max="11571" width="0.33203125" style="24" customWidth="1"/>
    <col min="11572" max="11572" width="1.44140625" style="24" customWidth="1"/>
    <col min="11573" max="11573" width="0.77734375" style="24" customWidth="1"/>
    <col min="11574" max="11574" width="0.33203125" style="24" customWidth="1"/>
    <col min="11575" max="11575" width="1" style="24" customWidth="1"/>
    <col min="11576" max="11576" width="0.44140625" style="24" customWidth="1"/>
    <col min="11577" max="11577" width="0.33203125" style="24" customWidth="1"/>
    <col min="11578" max="11578" width="0.44140625" style="24" customWidth="1"/>
    <col min="11579" max="11579" width="2.44140625" style="24" customWidth="1"/>
    <col min="11580" max="11580" width="1.33203125" style="24" customWidth="1"/>
    <col min="11581" max="11581" width="9.109375" style="24" customWidth="1"/>
    <col min="11582" max="11582" width="7.6640625" style="24" customWidth="1"/>
    <col min="11583" max="11583" width="1" style="24" customWidth="1"/>
    <col min="11584" max="11584" width="3.33203125" style="24" customWidth="1"/>
    <col min="11585" max="11585" width="9.33203125" style="24" customWidth="1"/>
    <col min="11586" max="11586" width="1.77734375" style="24" customWidth="1"/>
    <col min="11587" max="11587" width="1.109375" style="24" customWidth="1"/>
    <col min="11588" max="11588" width="0.6640625" style="24" customWidth="1"/>
    <col min="11589" max="11589" width="0.77734375" style="24" customWidth="1"/>
    <col min="11590" max="11590" width="0.44140625" style="24" customWidth="1"/>
    <col min="11591" max="11591" width="0.77734375" style="24" customWidth="1"/>
    <col min="11592" max="11593" width="4.6640625" style="24" customWidth="1"/>
    <col min="11594" max="11594" width="4" style="24" customWidth="1"/>
    <col min="11595" max="11595" width="2.77734375" style="24" customWidth="1"/>
    <col min="11596" max="11596" width="0.77734375" style="24" customWidth="1"/>
    <col min="11597" max="11597" width="0.6640625" style="24" customWidth="1"/>
    <col min="11598" max="11598" width="1.109375" style="24" customWidth="1"/>
    <col min="11599" max="11599" width="0.44140625" style="24" customWidth="1"/>
    <col min="11600" max="11600" width="5.44140625" style="24" customWidth="1"/>
    <col min="11601" max="11601" width="6.33203125" style="24" customWidth="1"/>
    <col min="11602" max="11602" width="6" style="24" customWidth="1"/>
    <col min="11603" max="11603" width="0.44140625" style="24" customWidth="1"/>
    <col min="11604" max="11604" width="1.109375" style="24" customWidth="1"/>
    <col min="11605" max="11814" width="9.109375" style="24" hidden="1"/>
    <col min="11815" max="11815" width="1.44140625" style="24" customWidth="1"/>
    <col min="11816" max="11816" width="3.44140625" style="24" customWidth="1"/>
    <col min="11817" max="11817" width="0.33203125" style="24" customWidth="1"/>
    <col min="11818" max="11818" width="2.109375" style="24" customWidth="1"/>
    <col min="11819" max="11819" width="8.109375" style="24" customWidth="1"/>
    <col min="11820" max="11820" width="1.33203125" style="24" customWidth="1"/>
    <col min="11821" max="11821" width="1.77734375" style="24" customWidth="1"/>
    <col min="11822" max="11822" width="2.109375" style="24" customWidth="1"/>
    <col min="11823" max="11823" width="1.77734375" style="24" customWidth="1"/>
    <col min="11824" max="11825" width="2.109375" style="24" customWidth="1"/>
    <col min="11826" max="11826" width="2.44140625" style="24" customWidth="1"/>
    <col min="11827" max="11827" width="0.33203125" style="24" customWidth="1"/>
    <col min="11828" max="11828" width="1.44140625" style="24" customWidth="1"/>
    <col min="11829" max="11829" width="0.77734375" style="24" customWidth="1"/>
    <col min="11830" max="11830" width="0.33203125" style="24" customWidth="1"/>
    <col min="11831" max="11831" width="1" style="24" customWidth="1"/>
    <col min="11832" max="11832" width="0.44140625" style="24" customWidth="1"/>
    <col min="11833" max="11833" width="0.33203125" style="24" customWidth="1"/>
    <col min="11834" max="11834" width="0.44140625" style="24" customWidth="1"/>
    <col min="11835" max="11835" width="2.44140625" style="24" customWidth="1"/>
    <col min="11836" max="11836" width="1.33203125" style="24" customWidth="1"/>
    <col min="11837" max="11837" width="9.109375" style="24" customWidth="1"/>
    <col min="11838" max="11838" width="7.6640625" style="24" customWidth="1"/>
    <col min="11839" max="11839" width="1" style="24" customWidth="1"/>
    <col min="11840" max="11840" width="3.33203125" style="24" customWidth="1"/>
    <col min="11841" max="11841" width="9.33203125" style="24" customWidth="1"/>
    <col min="11842" max="11842" width="1.77734375" style="24" customWidth="1"/>
    <col min="11843" max="11843" width="1.109375" style="24" customWidth="1"/>
    <col min="11844" max="11844" width="0.6640625" style="24" customWidth="1"/>
    <col min="11845" max="11845" width="0.77734375" style="24" customWidth="1"/>
    <col min="11846" max="11846" width="0.44140625" style="24" customWidth="1"/>
    <col min="11847" max="11847" width="0.77734375" style="24" customWidth="1"/>
    <col min="11848" max="11849" width="4.6640625" style="24" customWidth="1"/>
    <col min="11850" max="11850" width="4" style="24" customWidth="1"/>
    <col min="11851" max="11851" width="2.77734375" style="24" customWidth="1"/>
    <col min="11852" max="11852" width="0.77734375" style="24" customWidth="1"/>
    <col min="11853" max="11853" width="0.6640625" style="24" customWidth="1"/>
    <col min="11854" max="11854" width="1.109375" style="24" customWidth="1"/>
    <col min="11855" max="11855" width="0.44140625" style="24" customWidth="1"/>
    <col min="11856" max="11856" width="5.44140625" style="24" customWidth="1"/>
    <col min="11857" max="11857" width="6.33203125" style="24" customWidth="1"/>
    <col min="11858" max="11858" width="6" style="24" customWidth="1"/>
    <col min="11859" max="11859" width="0.44140625" style="24" customWidth="1"/>
    <col min="11860" max="11860" width="1.109375" style="24" customWidth="1"/>
    <col min="11861" max="12070" width="9.109375" style="24" hidden="1"/>
    <col min="12071" max="12071" width="1.44140625" style="24" customWidth="1"/>
    <col min="12072" max="12072" width="3.44140625" style="24" customWidth="1"/>
    <col min="12073" max="12073" width="0.33203125" style="24" customWidth="1"/>
    <col min="12074" max="12074" width="2.109375" style="24" customWidth="1"/>
    <col min="12075" max="12075" width="8.109375" style="24" customWidth="1"/>
    <col min="12076" max="12076" width="1.33203125" style="24" customWidth="1"/>
    <col min="12077" max="12077" width="1.77734375" style="24" customWidth="1"/>
    <col min="12078" max="12078" width="2.109375" style="24" customWidth="1"/>
    <col min="12079" max="12079" width="1.77734375" style="24" customWidth="1"/>
    <col min="12080" max="12081" width="2.109375" style="24" customWidth="1"/>
    <col min="12082" max="12082" width="2.44140625" style="24" customWidth="1"/>
    <col min="12083" max="12083" width="0.33203125" style="24" customWidth="1"/>
    <col min="12084" max="12084" width="1.44140625" style="24" customWidth="1"/>
    <col min="12085" max="12085" width="0.77734375" style="24" customWidth="1"/>
    <col min="12086" max="12086" width="0.33203125" style="24" customWidth="1"/>
    <col min="12087" max="12087" width="1" style="24" customWidth="1"/>
    <col min="12088" max="12088" width="0.44140625" style="24" customWidth="1"/>
    <col min="12089" max="12089" width="0.33203125" style="24" customWidth="1"/>
    <col min="12090" max="12090" width="0.44140625" style="24" customWidth="1"/>
    <col min="12091" max="12091" width="2.44140625" style="24" customWidth="1"/>
    <col min="12092" max="12092" width="1.33203125" style="24" customWidth="1"/>
    <col min="12093" max="12093" width="9.109375" style="24" customWidth="1"/>
    <col min="12094" max="12094" width="7.6640625" style="24" customWidth="1"/>
    <col min="12095" max="12095" width="1" style="24" customWidth="1"/>
    <col min="12096" max="12096" width="3.33203125" style="24" customWidth="1"/>
    <col min="12097" max="12097" width="9.33203125" style="24" customWidth="1"/>
    <col min="12098" max="12098" width="1.77734375" style="24" customWidth="1"/>
    <col min="12099" max="12099" width="1.109375" style="24" customWidth="1"/>
    <col min="12100" max="12100" width="0.6640625" style="24" customWidth="1"/>
    <col min="12101" max="12101" width="0.77734375" style="24" customWidth="1"/>
    <col min="12102" max="12102" width="0.44140625" style="24" customWidth="1"/>
    <col min="12103" max="12103" width="0.77734375" style="24" customWidth="1"/>
    <col min="12104" max="12105" width="4.6640625" style="24" customWidth="1"/>
    <col min="12106" max="12106" width="4" style="24" customWidth="1"/>
    <col min="12107" max="12107" width="2.77734375" style="24" customWidth="1"/>
    <col min="12108" max="12108" width="0.77734375" style="24" customWidth="1"/>
    <col min="12109" max="12109" width="0.6640625" style="24" customWidth="1"/>
    <col min="12110" max="12110" width="1.109375" style="24" customWidth="1"/>
    <col min="12111" max="12111" width="0.44140625" style="24" customWidth="1"/>
    <col min="12112" max="12112" width="5.44140625" style="24" customWidth="1"/>
    <col min="12113" max="12113" width="6.33203125" style="24" customWidth="1"/>
    <col min="12114" max="12114" width="6" style="24" customWidth="1"/>
    <col min="12115" max="12115" width="0.44140625" style="24" customWidth="1"/>
    <col min="12116" max="12116" width="1.109375" style="24" customWidth="1"/>
    <col min="12117" max="12326" width="9.109375" style="24" hidden="1"/>
    <col min="12327" max="12327" width="1.44140625" style="24" customWidth="1"/>
    <col min="12328" max="12328" width="3.44140625" style="24" customWidth="1"/>
    <col min="12329" max="12329" width="0.33203125" style="24" customWidth="1"/>
    <col min="12330" max="12330" width="2.109375" style="24" customWidth="1"/>
    <col min="12331" max="12331" width="8.109375" style="24" customWidth="1"/>
    <col min="12332" max="12332" width="1.33203125" style="24" customWidth="1"/>
    <col min="12333" max="12333" width="1.77734375" style="24" customWidth="1"/>
    <col min="12334" max="12334" width="2.109375" style="24" customWidth="1"/>
    <col min="12335" max="12335" width="1.77734375" style="24" customWidth="1"/>
    <col min="12336" max="12337" width="2.109375" style="24" customWidth="1"/>
    <col min="12338" max="12338" width="2.44140625" style="24" customWidth="1"/>
    <col min="12339" max="12339" width="0.33203125" style="24" customWidth="1"/>
    <col min="12340" max="12340" width="1.44140625" style="24" customWidth="1"/>
    <col min="12341" max="12341" width="0.77734375" style="24" customWidth="1"/>
    <col min="12342" max="12342" width="0.33203125" style="24" customWidth="1"/>
    <col min="12343" max="12343" width="1" style="24" customWidth="1"/>
    <col min="12344" max="12344" width="0.44140625" style="24" customWidth="1"/>
    <col min="12345" max="12345" width="0.33203125" style="24" customWidth="1"/>
    <col min="12346" max="12346" width="0.44140625" style="24" customWidth="1"/>
    <col min="12347" max="12347" width="2.44140625" style="24" customWidth="1"/>
    <col min="12348" max="12348" width="1.33203125" style="24" customWidth="1"/>
    <col min="12349" max="12349" width="9.109375" style="24" customWidth="1"/>
    <col min="12350" max="12350" width="7.6640625" style="24" customWidth="1"/>
    <col min="12351" max="12351" width="1" style="24" customWidth="1"/>
    <col min="12352" max="12352" width="3.33203125" style="24" customWidth="1"/>
    <col min="12353" max="12353" width="9.33203125" style="24" customWidth="1"/>
    <col min="12354" max="12354" width="1.77734375" style="24" customWidth="1"/>
    <col min="12355" max="12355" width="1.109375" style="24" customWidth="1"/>
    <col min="12356" max="12356" width="0.6640625" style="24" customWidth="1"/>
    <col min="12357" max="12357" width="0.77734375" style="24" customWidth="1"/>
    <col min="12358" max="12358" width="0.44140625" style="24" customWidth="1"/>
    <col min="12359" max="12359" width="0.77734375" style="24" customWidth="1"/>
    <col min="12360" max="12361" width="4.6640625" style="24" customWidth="1"/>
    <col min="12362" max="12362" width="4" style="24" customWidth="1"/>
    <col min="12363" max="12363" width="2.77734375" style="24" customWidth="1"/>
    <col min="12364" max="12364" width="0.77734375" style="24" customWidth="1"/>
    <col min="12365" max="12365" width="0.6640625" style="24" customWidth="1"/>
    <col min="12366" max="12366" width="1.109375" style="24" customWidth="1"/>
    <col min="12367" max="12367" width="0.44140625" style="24" customWidth="1"/>
    <col min="12368" max="12368" width="5.44140625" style="24" customWidth="1"/>
    <col min="12369" max="12369" width="6.33203125" style="24" customWidth="1"/>
    <col min="12370" max="12370" width="6" style="24" customWidth="1"/>
    <col min="12371" max="12371" width="0.44140625" style="24" customWidth="1"/>
    <col min="12372" max="12372" width="1.109375" style="24" customWidth="1"/>
    <col min="12373" max="12582" width="9.109375" style="24" hidden="1"/>
    <col min="12583" max="12583" width="1.44140625" style="24" customWidth="1"/>
    <col min="12584" max="12584" width="3.44140625" style="24" customWidth="1"/>
    <col min="12585" max="12585" width="0.33203125" style="24" customWidth="1"/>
    <col min="12586" max="12586" width="2.109375" style="24" customWidth="1"/>
    <col min="12587" max="12587" width="8.109375" style="24" customWidth="1"/>
    <col min="12588" max="12588" width="1.33203125" style="24" customWidth="1"/>
    <col min="12589" max="12589" width="1.77734375" style="24" customWidth="1"/>
    <col min="12590" max="12590" width="2.109375" style="24" customWidth="1"/>
    <col min="12591" max="12591" width="1.77734375" style="24" customWidth="1"/>
    <col min="12592" max="12593" width="2.109375" style="24" customWidth="1"/>
    <col min="12594" max="12594" width="2.44140625" style="24" customWidth="1"/>
    <col min="12595" max="12595" width="0.33203125" style="24" customWidth="1"/>
    <col min="12596" max="12596" width="1.44140625" style="24" customWidth="1"/>
    <col min="12597" max="12597" width="0.77734375" style="24" customWidth="1"/>
    <col min="12598" max="12598" width="0.33203125" style="24" customWidth="1"/>
    <col min="12599" max="12599" width="1" style="24" customWidth="1"/>
    <col min="12600" max="12600" width="0.44140625" style="24" customWidth="1"/>
    <col min="12601" max="12601" width="0.33203125" style="24" customWidth="1"/>
    <col min="12602" max="12602" width="0.44140625" style="24" customWidth="1"/>
    <col min="12603" max="12603" width="2.44140625" style="24" customWidth="1"/>
    <col min="12604" max="12604" width="1.33203125" style="24" customWidth="1"/>
    <col min="12605" max="12605" width="9.109375" style="24" customWidth="1"/>
    <col min="12606" max="12606" width="7.6640625" style="24" customWidth="1"/>
    <col min="12607" max="12607" width="1" style="24" customWidth="1"/>
    <col min="12608" max="12608" width="3.33203125" style="24" customWidth="1"/>
    <col min="12609" max="12609" width="9.33203125" style="24" customWidth="1"/>
    <col min="12610" max="12610" width="1.77734375" style="24" customWidth="1"/>
    <col min="12611" max="12611" width="1.109375" style="24" customWidth="1"/>
    <col min="12612" max="12612" width="0.6640625" style="24" customWidth="1"/>
    <col min="12613" max="12613" width="0.77734375" style="24" customWidth="1"/>
    <col min="12614" max="12614" width="0.44140625" style="24" customWidth="1"/>
    <col min="12615" max="12615" width="0.77734375" style="24" customWidth="1"/>
    <col min="12616" max="12617" width="4.6640625" style="24" customWidth="1"/>
    <col min="12618" max="12618" width="4" style="24" customWidth="1"/>
    <col min="12619" max="12619" width="2.77734375" style="24" customWidth="1"/>
    <col min="12620" max="12620" width="0.77734375" style="24" customWidth="1"/>
    <col min="12621" max="12621" width="0.6640625" style="24" customWidth="1"/>
    <col min="12622" max="12622" width="1.109375" style="24" customWidth="1"/>
    <col min="12623" max="12623" width="0.44140625" style="24" customWidth="1"/>
    <col min="12624" max="12624" width="5.44140625" style="24" customWidth="1"/>
    <col min="12625" max="12625" width="6.33203125" style="24" customWidth="1"/>
    <col min="12626" max="12626" width="6" style="24" customWidth="1"/>
    <col min="12627" max="12627" width="0.44140625" style="24" customWidth="1"/>
    <col min="12628" max="12628" width="1.109375" style="24" customWidth="1"/>
    <col min="12629" max="12838" width="9.109375" style="24" hidden="1"/>
    <col min="12839" max="12839" width="1.44140625" style="24" customWidth="1"/>
    <col min="12840" max="12840" width="3.44140625" style="24" customWidth="1"/>
    <col min="12841" max="12841" width="0.33203125" style="24" customWidth="1"/>
    <col min="12842" max="12842" width="2.109375" style="24" customWidth="1"/>
    <col min="12843" max="12843" width="8.109375" style="24" customWidth="1"/>
    <col min="12844" max="12844" width="1.33203125" style="24" customWidth="1"/>
    <col min="12845" max="12845" width="1.77734375" style="24" customWidth="1"/>
    <col min="12846" max="12846" width="2.109375" style="24" customWidth="1"/>
    <col min="12847" max="12847" width="1.77734375" style="24" customWidth="1"/>
    <col min="12848" max="12849" width="2.109375" style="24" customWidth="1"/>
    <col min="12850" max="12850" width="2.44140625" style="24" customWidth="1"/>
    <col min="12851" max="12851" width="0.33203125" style="24" customWidth="1"/>
    <col min="12852" max="12852" width="1.44140625" style="24" customWidth="1"/>
    <col min="12853" max="12853" width="0.77734375" style="24" customWidth="1"/>
    <col min="12854" max="12854" width="0.33203125" style="24" customWidth="1"/>
    <col min="12855" max="12855" width="1" style="24" customWidth="1"/>
    <col min="12856" max="12856" width="0.44140625" style="24" customWidth="1"/>
    <col min="12857" max="12857" width="0.33203125" style="24" customWidth="1"/>
    <col min="12858" max="12858" width="0.44140625" style="24" customWidth="1"/>
    <col min="12859" max="12859" width="2.44140625" style="24" customWidth="1"/>
    <col min="12860" max="12860" width="1.33203125" style="24" customWidth="1"/>
    <col min="12861" max="12861" width="9.109375" style="24" customWidth="1"/>
    <col min="12862" max="12862" width="7.6640625" style="24" customWidth="1"/>
    <col min="12863" max="12863" width="1" style="24" customWidth="1"/>
    <col min="12864" max="12864" width="3.33203125" style="24" customWidth="1"/>
    <col min="12865" max="12865" width="9.33203125" style="24" customWidth="1"/>
    <col min="12866" max="12866" width="1.77734375" style="24" customWidth="1"/>
    <col min="12867" max="12867" width="1.109375" style="24" customWidth="1"/>
    <col min="12868" max="12868" width="0.6640625" style="24" customWidth="1"/>
    <col min="12869" max="12869" width="0.77734375" style="24" customWidth="1"/>
    <col min="12870" max="12870" width="0.44140625" style="24" customWidth="1"/>
    <col min="12871" max="12871" width="0.77734375" style="24" customWidth="1"/>
    <col min="12872" max="12873" width="4.6640625" style="24" customWidth="1"/>
    <col min="12874" max="12874" width="4" style="24" customWidth="1"/>
    <col min="12875" max="12875" width="2.77734375" style="24" customWidth="1"/>
    <col min="12876" max="12876" width="0.77734375" style="24" customWidth="1"/>
    <col min="12877" max="12877" width="0.6640625" style="24" customWidth="1"/>
    <col min="12878" max="12878" width="1.109375" style="24" customWidth="1"/>
    <col min="12879" max="12879" width="0.44140625" style="24" customWidth="1"/>
    <col min="12880" max="12880" width="5.44140625" style="24" customWidth="1"/>
    <col min="12881" max="12881" width="6.33203125" style="24" customWidth="1"/>
    <col min="12882" max="12882" width="6" style="24" customWidth="1"/>
    <col min="12883" max="12883" width="0.44140625" style="24" customWidth="1"/>
    <col min="12884" max="12884" width="1.109375" style="24" customWidth="1"/>
    <col min="12885" max="13094" width="9.109375" style="24" hidden="1"/>
    <col min="13095" max="13095" width="1.44140625" style="24" customWidth="1"/>
    <col min="13096" max="13096" width="3.44140625" style="24" customWidth="1"/>
    <col min="13097" max="13097" width="0.33203125" style="24" customWidth="1"/>
    <col min="13098" max="13098" width="2.109375" style="24" customWidth="1"/>
    <col min="13099" max="13099" width="8.109375" style="24" customWidth="1"/>
    <col min="13100" max="13100" width="1.33203125" style="24" customWidth="1"/>
    <col min="13101" max="13101" width="1.77734375" style="24" customWidth="1"/>
    <col min="13102" max="13102" width="2.109375" style="24" customWidth="1"/>
    <col min="13103" max="13103" width="1.77734375" style="24" customWidth="1"/>
    <col min="13104" max="13105" width="2.109375" style="24" customWidth="1"/>
    <col min="13106" max="13106" width="2.44140625" style="24" customWidth="1"/>
    <col min="13107" max="13107" width="0.33203125" style="24" customWidth="1"/>
    <col min="13108" max="13108" width="1.44140625" style="24" customWidth="1"/>
    <col min="13109" max="13109" width="0.77734375" style="24" customWidth="1"/>
    <col min="13110" max="13110" width="0.33203125" style="24" customWidth="1"/>
    <col min="13111" max="13111" width="1" style="24" customWidth="1"/>
    <col min="13112" max="13112" width="0.44140625" style="24" customWidth="1"/>
    <col min="13113" max="13113" width="0.33203125" style="24" customWidth="1"/>
    <col min="13114" max="13114" width="0.44140625" style="24" customWidth="1"/>
    <col min="13115" max="13115" width="2.44140625" style="24" customWidth="1"/>
    <col min="13116" max="13116" width="1.33203125" style="24" customWidth="1"/>
    <col min="13117" max="13117" width="9.109375" style="24" customWidth="1"/>
    <col min="13118" max="13118" width="7.6640625" style="24" customWidth="1"/>
    <col min="13119" max="13119" width="1" style="24" customWidth="1"/>
    <col min="13120" max="13120" width="3.33203125" style="24" customWidth="1"/>
    <col min="13121" max="13121" width="9.33203125" style="24" customWidth="1"/>
    <col min="13122" max="13122" width="1.77734375" style="24" customWidth="1"/>
    <col min="13123" max="13123" width="1.109375" style="24" customWidth="1"/>
    <col min="13124" max="13124" width="0.6640625" style="24" customWidth="1"/>
    <col min="13125" max="13125" width="0.77734375" style="24" customWidth="1"/>
    <col min="13126" max="13126" width="0.44140625" style="24" customWidth="1"/>
    <col min="13127" max="13127" width="0.77734375" style="24" customWidth="1"/>
    <col min="13128" max="13129" width="4.6640625" style="24" customWidth="1"/>
    <col min="13130" max="13130" width="4" style="24" customWidth="1"/>
    <col min="13131" max="13131" width="2.77734375" style="24" customWidth="1"/>
    <col min="13132" max="13132" width="0.77734375" style="24" customWidth="1"/>
    <col min="13133" max="13133" width="0.6640625" style="24" customWidth="1"/>
    <col min="13134" max="13134" width="1.109375" style="24" customWidth="1"/>
    <col min="13135" max="13135" width="0.44140625" style="24" customWidth="1"/>
    <col min="13136" max="13136" width="5.44140625" style="24" customWidth="1"/>
    <col min="13137" max="13137" width="6.33203125" style="24" customWidth="1"/>
    <col min="13138" max="13138" width="6" style="24" customWidth="1"/>
    <col min="13139" max="13139" width="0.44140625" style="24" customWidth="1"/>
    <col min="13140" max="13140" width="1.109375" style="24" customWidth="1"/>
    <col min="13141" max="13350" width="9.109375" style="24" hidden="1"/>
    <col min="13351" max="13351" width="1.44140625" style="24" customWidth="1"/>
    <col min="13352" max="13352" width="3.44140625" style="24" customWidth="1"/>
    <col min="13353" max="13353" width="0.33203125" style="24" customWidth="1"/>
    <col min="13354" max="13354" width="2.109375" style="24" customWidth="1"/>
    <col min="13355" max="13355" width="8.109375" style="24" customWidth="1"/>
    <col min="13356" max="13356" width="1.33203125" style="24" customWidth="1"/>
    <col min="13357" max="13357" width="1.77734375" style="24" customWidth="1"/>
    <col min="13358" max="13358" width="2.109375" style="24" customWidth="1"/>
    <col min="13359" max="13359" width="1.77734375" style="24" customWidth="1"/>
    <col min="13360" max="13361" width="2.109375" style="24" customWidth="1"/>
    <col min="13362" max="13362" width="2.44140625" style="24" customWidth="1"/>
    <col min="13363" max="13363" width="0.33203125" style="24" customWidth="1"/>
    <col min="13364" max="13364" width="1.44140625" style="24" customWidth="1"/>
    <col min="13365" max="13365" width="0.77734375" style="24" customWidth="1"/>
    <col min="13366" max="13366" width="0.33203125" style="24" customWidth="1"/>
    <col min="13367" max="13367" width="1" style="24" customWidth="1"/>
    <col min="13368" max="13368" width="0.44140625" style="24" customWidth="1"/>
    <col min="13369" max="13369" width="0.33203125" style="24" customWidth="1"/>
    <col min="13370" max="13370" width="0.44140625" style="24" customWidth="1"/>
    <col min="13371" max="13371" width="2.44140625" style="24" customWidth="1"/>
    <col min="13372" max="13372" width="1.33203125" style="24" customWidth="1"/>
    <col min="13373" max="13373" width="9.109375" style="24" customWidth="1"/>
    <col min="13374" max="13374" width="7.6640625" style="24" customWidth="1"/>
    <col min="13375" max="13375" width="1" style="24" customWidth="1"/>
    <col min="13376" max="13376" width="3.33203125" style="24" customWidth="1"/>
    <col min="13377" max="13377" width="9.33203125" style="24" customWidth="1"/>
    <col min="13378" max="13378" width="1.77734375" style="24" customWidth="1"/>
    <col min="13379" max="13379" width="1.109375" style="24" customWidth="1"/>
    <col min="13380" max="13380" width="0.6640625" style="24" customWidth="1"/>
    <col min="13381" max="13381" width="0.77734375" style="24" customWidth="1"/>
    <col min="13382" max="13382" width="0.44140625" style="24" customWidth="1"/>
    <col min="13383" max="13383" width="0.77734375" style="24" customWidth="1"/>
    <col min="13384" max="13385" width="4.6640625" style="24" customWidth="1"/>
    <col min="13386" max="13386" width="4" style="24" customWidth="1"/>
    <col min="13387" max="13387" width="2.77734375" style="24" customWidth="1"/>
    <col min="13388" max="13388" width="0.77734375" style="24" customWidth="1"/>
    <col min="13389" max="13389" width="0.6640625" style="24" customWidth="1"/>
    <col min="13390" max="13390" width="1.109375" style="24" customWidth="1"/>
    <col min="13391" max="13391" width="0.44140625" style="24" customWidth="1"/>
    <col min="13392" max="13392" width="5.44140625" style="24" customWidth="1"/>
    <col min="13393" max="13393" width="6.33203125" style="24" customWidth="1"/>
    <col min="13394" max="13394" width="6" style="24" customWidth="1"/>
    <col min="13395" max="13395" width="0.44140625" style="24" customWidth="1"/>
    <col min="13396" max="13396" width="1.109375" style="24" customWidth="1"/>
    <col min="13397" max="13606" width="9.109375" style="24" hidden="1"/>
    <col min="13607" max="13607" width="1.44140625" style="24" customWidth="1"/>
    <col min="13608" max="13608" width="3.44140625" style="24" customWidth="1"/>
    <col min="13609" max="13609" width="0.33203125" style="24" customWidth="1"/>
    <col min="13610" max="13610" width="2.109375" style="24" customWidth="1"/>
    <col min="13611" max="13611" width="8.109375" style="24" customWidth="1"/>
    <col min="13612" max="13612" width="1.33203125" style="24" customWidth="1"/>
    <col min="13613" max="13613" width="1.77734375" style="24" customWidth="1"/>
    <col min="13614" max="13614" width="2.109375" style="24" customWidth="1"/>
    <col min="13615" max="13615" width="1.77734375" style="24" customWidth="1"/>
    <col min="13616" max="13617" width="2.109375" style="24" customWidth="1"/>
    <col min="13618" max="13618" width="2.44140625" style="24" customWidth="1"/>
    <col min="13619" max="13619" width="0.33203125" style="24" customWidth="1"/>
    <col min="13620" max="13620" width="1.44140625" style="24" customWidth="1"/>
    <col min="13621" max="13621" width="0.77734375" style="24" customWidth="1"/>
    <col min="13622" max="13622" width="0.33203125" style="24" customWidth="1"/>
    <col min="13623" max="13623" width="1" style="24" customWidth="1"/>
    <col min="13624" max="13624" width="0.44140625" style="24" customWidth="1"/>
    <col min="13625" max="13625" width="0.33203125" style="24" customWidth="1"/>
    <col min="13626" max="13626" width="0.44140625" style="24" customWidth="1"/>
    <col min="13627" max="13627" width="2.44140625" style="24" customWidth="1"/>
    <col min="13628" max="13628" width="1.33203125" style="24" customWidth="1"/>
    <col min="13629" max="13629" width="9.109375" style="24" customWidth="1"/>
    <col min="13630" max="13630" width="7.6640625" style="24" customWidth="1"/>
    <col min="13631" max="13631" width="1" style="24" customWidth="1"/>
    <col min="13632" max="13632" width="3.33203125" style="24" customWidth="1"/>
    <col min="13633" max="13633" width="9.33203125" style="24" customWidth="1"/>
    <col min="13634" max="13634" width="1.77734375" style="24" customWidth="1"/>
    <col min="13635" max="13635" width="1.109375" style="24" customWidth="1"/>
    <col min="13636" max="13636" width="0.6640625" style="24" customWidth="1"/>
    <col min="13637" max="13637" width="0.77734375" style="24" customWidth="1"/>
    <col min="13638" max="13638" width="0.44140625" style="24" customWidth="1"/>
    <col min="13639" max="13639" width="0.77734375" style="24" customWidth="1"/>
    <col min="13640" max="13641" width="4.6640625" style="24" customWidth="1"/>
    <col min="13642" max="13642" width="4" style="24" customWidth="1"/>
    <col min="13643" max="13643" width="2.77734375" style="24" customWidth="1"/>
    <col min="13644" max="13644" width="0.77734375" style="24" customWidth="1"/>
    <col min="13645" max="13645" width="0.6640625" style="24" customWidth="1"/>
    <col min="13646" max="13646" width="1.109375" style="24" customWidth="1"/>
    <col min="13647" max="13647" width="0.44140625" style="24" customWidth="1"/>
    <col min="13648" max="13648" width="5.44140625" style="24" customWidth="1"/>
    <col min="13649" max="13649" width="6.33203125" style="24" customWidth="1"/>
    <col min="13650" max="13650" width="6" style="24" customWidth="1"/>
    <col min="13651" max="13651" width="0.44140625" style="24" customWidth="1"/>
    <col min="13652" max="13652" width="1.109375" style="24" customWidth="1"/>
    <col min="13653" max="13862" width="9.109375" style="24" hidden="1"/>
    <col min="13863" max="13863" width="1.44140625" style="24" customWidth="1"/>
    <col min="13864" max="13864" width="3.44140625" style="24" customWidth="1"/>
    <col min="13865" max="13865" width="0.33203125" style="24" customWidth="1"/>
    <col min="13866" max="13866" width="2.109375" style="24" customWidth="1"/>
    <col min="13867" max="13867" width="8.109375" style="24" customWidth="1"/>
    <col min="13868" max="13868" width="1.33203125" style="24" customWidth="1"/>
    <col min="13869" max="13869" width="1.77734375" style="24" customWidth="1"/>
    <col min="13870" max="13870" width="2.109375" style="24" customWidth="1"/>
    <col min="13871" max="13871" width="1.77734375" style="24" customWidth="1"/>
    <col min="13872" max="13873" width="2.109375" style="24" customWidth="1"/>
    <col min="13874" max="13874" width="2.44140625" style="24" customWidth="1"/>
    <col min="13875" max="13875" width="0.33203125" style="24" customWidth="1"/>
    <col min="13876" max="13876" width="1.44140625" style="24" customWidth="1"/>
    <col min="13877" max="13877" width="0.77734375" style="24" customWidth="1"/>
    <col min="13878" max="13878" width="0.33203125" style="24" customWidth="1"/>
    <col min="13879" max="13879" width="1" style="24" customWidth="1"/>
    <col min="13880" max="13880" width="0.44140625" style="24" customWidth="1"/>
    <col min="13881" max="13881" width="0.33203125" style="24" customWidth="1"/>
    <col min="13882" max="13882" width="0.44140625" style="24" customWidth="1"/>
    <col min="13883" max="13883" width="2.44140625" style="24" customWidth="1"/>
    <col min="13884" max="13884" width="1.33203125" style="24" customWidth="1"/>
    <col min="13885" max="13885" width="9.109375" style="24" customWidth="1"/>
    <col min="13886" max="13886" width="7.6640625" style="24" customWidth="1"/>
    <col min="13887" max="13887" width="1" style="24" customWidth="1"/>
    <col min="13888" max="13888" width="3.33203125" style="24" customWidth="1"/>
    <col min="13889" max="13889" width="9.33203125" style="24" customWidth="1"/>
    <col min="13890" max="13890" width="1.77734375" style="24" customWidth="1"/>
    <col min="13891" max="13891" width="1.109375" style="24" customWidth="1"/>
    <col min="13892" max="13892" width="0.6640625" style="24" customWidth="1"/>
    <col min="13893" max="13893" width="0.77734375" style="24" customWidth="1"/>
    <col min="13894" max="13894" width="0.44140625" style="24" customWidth="1"/>
    <col min="13895" max="13895" width="0.77734375" style="24" customWidth="1"/>
    <col min="13896" max="13897" width="4.6640625" style="24" customWidth="1"/>
    <col min="13898" max="13898" width="4" style="24" customWidth="1"/>
    <col min="13899" max="13899" width="2.77734375" style="24" customWidth="1"/>
    <col min="13900" max="13900" width="0.77734375" style="24" customWidth="1"/>
    <col min="13901" max="13901" width="0.6640625" style="24" customWidth="1"/>
    <col min="13902" max="13902" width="1.109375" style="24" customWidth="1"/>
    <col min="13903" max="13903" width="0.44140625" style="24" customWidth="1"/>
    <col min="13904" max="13904" width="5.44140625" style="24" customWidth="1"/>
    <col min="13905" max="13905" width="6.33203125" style="24" customWidth="1"/>
    <col min="13906" max="13906" width="6" style="24" customWidth="1"/>
    <col min="13907" max="13907" width="0.44140625" style="24" customWidth="1"/>
    <col min="13908" max="13908" width="1.109375" style="24" customWidth="1"/>
    <col min="13909" max="14118" width="9.109375" style="24" hidden="1"/>
    <col min="14119" max="14119" width="1.44140625" style="24" customWidth="1"/>
    <col min="14120" max="14120" width="3.44140625" style="24" customWidth="1"/>
    <col min="14121" max="14121" width="0.33203125" style="24" customWidth="1"/>
    <col min="14122" max="14122" width="2.109375" style="24" customWidth="1"/>
    <col min="14123" max="14123" width="8.109375" style="24" customWidth="1"/>
    <col min="14124" max="14124" width="1.33203125" style="24" customWidth="1"/>
    <col min="14125" max="14125" width="1.77734375" style="24" customWidth="1"/>
    <col min="14126" max="14126" width="2.109375" style="24" customWidth="1"/>
    <col min="14127" max="14127" width="1.77734375" style="24" customWidth="1"/>
    <col min="14128" max="14129" width="2.109375" style="24" customWidth="1"/>
    <col min="14130" max="14130" width="2.44140625" style="24" customWidth="1"/>
    <col min="14131" max="14131" width="0.33203125" style="24" customWidth="1"/>
    <col min="14132" max="14132" width="1.44140625" style="24" customWidth="1"/>
    <col min="14133" max="14133" width="0.77734375" style="24" customWidth="1"/>
    <col min="14134" max="14134" width="0.33203125" style="24" customWidth="1"/>
    <col min="14135" max="14135" width="1" style="24" customWidth="1"/>
    <col min="14136" max="14136" width="0.44140625" style="24" customWidth="1"/>
    <col min="14137" max="14137" width="0.33203125" style="24" customWidth="1"/>
    <col min="14138" max="14138" width="0.44140625" style="24" customWidth="1"/>
    <col min="14139" max="14139" width="2.44140625" style="24" customWidth="1"/>
    <col min="14140" max="14140" width="1.33203125" style="24" customWidth="1"/>
    <col min="14141" max="14141" width="9.109375" style="24" customWidth="1"/>
    <col min="14142" max="14142" width="7.6640625" style="24" customWidth="1"/>
    <col min="14143" max="14143" width="1" style="24" customWidth="1"/>
    <col min="14144" max="14144" width="3.33203125" style="24" customWidth="1"/>
    <col min="14145" max="14145" width="9.33203125" style="24" customWidth="1"/>
    <col min="14146" max="14146" width="1.77734375" style="24" customWidth="1"/>
    <col min="14147" max="14147" width="1.109375" style="24" customWidth="1"/>
    <col min="14148" max="14148" width="0.6640625" style="24" customWidth="1"/>
    <col min="14149" max="14149" width="0.77734375" style="24" customWidth="1"/>
    <col min="14150" max="14150" width="0.44140625" style="24" customWidth="1"/>
    <col min="14151" max="14151" width="0.77734375" style="24" customWidth="1"/>
    <col min="14152" max="14153" width="4.6640625" style="24" customWidth="1"/>
    <col min="14154" max="14154" width="4" style="24" customWidth="1"/>
    <col min="14155" max="14155" width="2.77734375" style="24" customWidth="1"/>
    <col min="14156" max="14156" width="0.77734375" style="24" customWidth="1"/>
    <col min="14157" max="14157" width="0.6640625" style="24" customWidth="1"/>
    <col min="14158" max="14158" width="1.109375" style="24" customWidth="1"/>
    <col min="14159" max="14159" width="0.44140625" style="24" customWidth="1"/>
    <col min="14160" max="14160" width="5.44140625" style="24" customWidth="1"/>
    <col min="14161" max="14161" width="6.33203125" style="24" customWidth="1"/>
    <col min="14162" max="14162" width="6" style="24" customWidth="1"/>
    <col min="14163" max="14163" width="0.44140625" style="24" customWidth="1"/>
    <col min="14164" max="14164" width="1.109375" style="24" customWidth="1"/>
    <col min="14165" max="14374" width="9.109375" style="24" hidden="1"/>
    <col min="14375" max="14375" width="1.44140625" style="24" customWidth="1"/>
    <col min="14376" max="14376" width="3.44140625" style="24" customWidth="1"/>
    <col min="14377" max="14377" width="0.33203125" style="24" customWidth="1"/>
    <col min="14378" max="14378" width="2.109375" style="24" customWidth="1"/>
    <col min="14379" max="14379" width="8.109375" style="24" customWidth="1"/>
    <col min="14380" max="14380" width="1.33203125" style="24" customWidth="1"/>
    <col min="14381" max="14381" width="1.77734375" style="24" customWidth="1"/>
    <col min="14382" max="14382" width="2.109375" style="24" customWidth="1"/>
    <col min="14383" max="14383" width="1.77734375" style="24" customWidth="1"/>
    <col min="14384" max="14385" width="2.109375" style="24" customWidth="1"/>
    <col min="14386" max="14386" width="2.44140625" style="24" customWidth="1"/>
    <col min="14387" max="14387" width="0.33203125" style="24" customWidth="1"/>
    <col min="14388" max="14388" width="1.44140625" style="24" customWidth="1"/>
    <col min="14389" max="14389" width="0.77734375" style="24" customWidth="1"/>
    <col min="14390" max="14390" width="0.33203125" style="24" customWidth="1"/>
    <col min="14391" max="14391" width="1" style="24" customWidth="1"/>
    <col min="14392" max="14392" width="0.44140625" style="24" customWidth="1"/>
    <col min="14393" max="14393" width="0.33203125" style="24" customWidth="1"/>
    <col min="14394" max="14394" width="0.44140625" style="24" customWidth="1"/>
    <col min="14395" max="14395" width="2.44140625" style="24" customWidth="1"/>
    <col min="14396" max="14396" width="1.33203125" style="24" customWidth="1"/>
    <col min="14397" max="14397" width="9.109375" style="24" customWidth="1"/>
    <col min="14398" max="14398" width="7.6640625" style="24" customWidth="1"/>
    <col min="14399" max="14399" width="1" style="24" customWidth="1"/>
    <col min="14400" max="14400" width="3.33203125" style="24" customWidth="1"/>
    <col min="14401" max="14401" width="9.33203125" style="24" customWidth="1"/>
    <col min="14402" max="14402" width="1.77734375" style="24" customWidth="1"/>
    <col min="14403" max="14403" width="1.109375" style="24" customWidth="1"/>
    <col min="14404" max="14404" width="0.6640625" style="24" customWidth="1"/>
    <col min="14405" max="14405" width="0.77734375" style="24" customWidth="1"/>
    <col min="14406" max="14406" width="0.44140625" style="24" customWidth="1"/>
    <col min="14407" max="14407" width="0.77734375" style="24" customWidth="1"/>
    <col min="14408" max="14409" width="4.6640625" style="24" customWidth="1"/>
    <col min="14410" max="14410" width="4" style="24" customWidth="1"/>
    <col min="14411" max="14411" width="2.77734375" style="24" customWidth="1"/>
    <col min="14412" max="14412" width="0.77734375" style="24" customWidth="1"/>
    <col min="14413" max="14413" width="0.6640625" style="24" customWidth="1"/>
    <col min="14414" max="14414" width="1.109375" style="24" customWidth="1"/>
    <col min="14415" max="14415" width="0.44140625" style="24" customWidth="1"/>
    <col min="14416" max="14416" width="5.44140625" style="24" customWidth="1"/>
    <col min="14417" max="14417" width="6.33203125" style="24" customWidth="1"/>
    <col min="14418" max="14418" width="6" style="24" customWidth="1"/>
    <col min="14419" max="14419" width="0.44140625" style="24" customWidth="1"/>
    <col min="14420" max="14420" width="1.109375" style="24" customWidth="1"/>
    <col min="14421" max="14630" width="9.109375" style="24" hidden="1"/>
    <col min="14631" max="14631" width="1.44140625" style="24" customWidth="1"/>
    <col min="14632" max="14632" width="3.44140625" style="24" customWidth="1"/>
    <col min="14633" max="14633" width="0.33203125" style="24" customWidth="1"/>
    <col min="14634" max="14634" width="2.109375" style="24" customWidth="1"/>
    <col min="14635" max="14635" width="8.109375" style="24" customWidth="1"/>
    <col min="14636" max="14636" width="1.33203125" style="24" customWidth="1"/>
    <col min="14637" max="14637" width="1.77734375" style="24" customWidth="1"/>
    <col min="14638" max="14638" width="2.109375" style="24" customWidth="1"/>
    <col min="14639" max="14639" width="1.77734375" style="24" customWidth="1"/>
    <col min="14640" max="14641" width="2.109375" style="24" customWidth="1"/>
    <col min="14642" max="14642" width="2.44140625" style="24" customWidth="1"/>
    <col min="14643" max="14643" width="0.33203125" style="24" customWidth="1"/>
    <col min="14644" max="14644" width="1.44140625" style="24" customWidth="1"/>
    <col min="14645" max="14645" width="0.77734375" style="24" customWidth="1"/>
    <col min="14646" max="14646" width="0.33203125" style="24" customWidth="1"/>
    <col min="14647" max="14647" width="1" style="24" customWidth="1"/>
    <col min="14648" max="14648" width="0.44140625" style="24" customWidth="1"/>
    <col min="14649" max="14649" width="0.33203125" style="24" customWidth="1"/>
    <col min="14650" max="14650" width="0.44140625" style="24" customWidth="1"/>
    <col min="14651" max="14651" width="2.44140625" style="24" customWidth="1"/>
    <col min="14652" max="14652" width="1.33203125" style="24" customWidth="1"/>
    <col min="14653" max="14653" width="9.109375" style="24" customWidth="1"/>
    <col min="14654" max="14654" width="7.6640625" style="24" customWidth="1"/>
    <col min="14655" max="14655" width="1" style="24" customWidth="1"/>
    <col min="14656" max="14656" width="3.33203125" style="24" customWidth="1"/>
    <col min="14657" max="14657" width="9.33203125" style="24" customWidth="1"/>
    <col min="14658" max="14658" width="1.77734375" style="24" customWidth="1"/>
    <col min="14659" max="14659" width="1.109375" style="24" customWidth="1"/>
    <col min="14660" max="14660" width="0.6640625" style="24" customWidth="1"/>
    <col min="14661" max="14661" width="0.77734375" style="24" customWidth="1"/>
    <col min="14662" max="14662" width="0.44140625" style="24" customWidth="1"/>
    <col min="14663" max="14663" width="0.77734375" style="24" customWidth="1"/>
    <col min="14664" max="14665" width="4.6640625" style="24" customWidth="1"/>
    <col min="14666" max="14666" width="4" style="24" customWidth="1"/>
    <col min="14667" max="14667" width="2.77734375" style="24" customWidth="1"/>
    <col min="14668" max="14668" width="0.77734375" style="24" customWidth="1"/>
    <col min="14669" max="14669" width="0.6640625" style="24" customWidth="1"/>
    <col min="14670" max="14670" width="1.109375" style="24" customWidth="1"/>
    <col min="14671" max="14671" width="0.44140625" style="24" customWidth="1"/>
    <col min="14672" max="14672" width="5.44140625" style="24" customWidth="1"/>
    <col min="14673" max="14673" width="6.33203125" style="24" customWidth="1"/>
    <col min="14674" max="14674" width="6" style="24" customWidth="1"/>
    <col min="14675" max="14675" width="0.44140625" style="24" customWidth="1"/>
    <col min="14676" max="14676" width="1.109375" style="24" customWidth="1"/>
    <col min="14677" max="14886" width="9.109375" style="24" hidden="1"/>
    <col min="14887" max="14887" width="1.44140625" style="24" customWidth="1"/>
    <col min="14888" max="14888" width="3.44140625" style="24" customWidth="1"/>
    <col min="14889" max="14889" width="0.33203125" style="24" customWidth="1"/>
    <col min="14890" max="14890" width="2.109375" style="24" customWidth="1"/>
    <col min="14891" max="14891" width="8.109375" style="24" customWidth="1"/>
    <col min="14892" max="14892" width="1.33203125" style="24" customWidth="1"/>
    <col min="14893" max="14893" width="1.77734375" style="24" customWidth="1"/>
    <col min="14894" max="14894" width="2.109375" style="24" customWidth="1"/>
    <col min="14895" max="14895" width="1.77734375" style="24" customWidth="1"/>
    <col min="14896" max="14897" width="2.109375" style="24" customWidth="1"/>
    <col min="14898" max="14898" width="2.44140625" style="24" customWidth="1"/>
    <col min="14899" max="14899" width="0.33203125" style="24" customWidth="1"/>
    <col min="14900" max="14900" width="1.44140625" style="24" customWidth="1"/>
    <col min="14901" max="14901" width="0.77734375" style="24" customWidth="1"/>
    <col min="14902" max="14902" width="0.33203125" style="24" customWidth="1"/>
    <col min="14903" max="14903" width="1" style="24" customWidth="1"/>
    <col min="14904" max="14904" width="0.44140625" style="24" customWidth="1"/>
    <col min="14905" max="14905" width="0.33203125" style="24" customWidth="1"/>
    <col min="14906" max="14906" width="0.44140625" style="24" customWidth="1"/>
    <col min="14907" max="14907" width="2.44140625" style="24" customWidth="1"/>
    <col min="14908" max="14908" width="1.33203125" style="24" customWidth="1"/>
    <col min="14909" max="14909" width="9.109375" style="24" customWidth="1"/>
    <col min="14910" max="14910" width="7.6640625" style="24" customWidth="1"/>
    <col min="14911" max="14911" width="1" style="24" customWidth="1"/>
    <col min="14912" max="14912" width="3.33203125" style="24" customWidth="1"/>
    <col min="14913" max="14913" width="9.33203125" style="24" customWidth="1"/>
    <col min="14914" max="14914" width="1.77734375" style="24" customWidth="1"/>
    <col min="14915" max="14915" width="1.109375" style="24" customWidth="1"/>
    <col min="14916" max="14916" width="0.6640625" style="24" customWidth="1"/>
    <col min="14917" max="14917" width="0.77734375" style="24" customWidth="1"/>
    <col min="14918" max="14918" width="0.44140625" style="24" customWidth="1"/>
    <col min="14919" max="14919" width="0.77734375" style="24" customWidth="1"/>
    <col min="14920" max="14921" width="4.6640625" style="24" customWidth="1"/>
    <col min="14922" max="14922" width="4" style="24" customWidth="1"/>
    <col min="14923" max="14923" width="2.77734375" style="24" customWidth="1"/>
    <col min="14924" max="14924" width="0.77734375" style="24" customWidth="1"/>
    <col min="14925" max="14925" width="0.6640625" style="24" customWidth="1"/>
    <col min="14926" max="14926" width="1.109375" style="24" customWidth="1"/>
    <col min="14927" max="14927" width="0.44140625" style="24" customWidth="1"/>
    <col min="14928" max="14928" width="5.44140625" style="24" customWidth="1"/>
    <col min="14929" max="14929" width="6.33203125" style="24" customWidth="1"/>
    <col min="14930" max="14930" width="6" style="24" customWidth="1"/>
    <col min="14931" max="14931" width="0.44140625" style="24" customWidth="1"/>
    <col min="14932" max="14932" width="1.109375" style="24" customWidth="1"/>
    <col min="14933" max="15124" width="9.109375" style="24" hidden="1"/>
    <col min="15125" max="15170" width="0" style="24" hidden="1"/>
    <col min="15171" max="15380" width="9.109375" style="24" hidden="1"/>
    <col min="15381" max="15426" width="0" style="24" hidden="1"/>
    <col min="15427" max="15636" width="9.109375" style="24" hidden="1"/>
    <col min="15637" max="15682" width="0" style="24" hidden="1"/>
    <col min="15683" max="15887" width="9.109375" style="24" hidden="1"/>
    <col min="15888" max="15933" width="0" style="24" hidden="1"/>
    <col min="15934" max="16128" width="9.109375" style="24" hidden="1"/>
    <col min="16129" max="16174" width="0" style="24" hidden="1"/>
    <col min="16175" max="16384" width="9.109375" style="24" hidden="1"/>
  </cols>
  <sheetData>
    <row r="1" spans="1:318" ht="9.75" customHeight="1" thickBot="1">
      <c r="A1" s="28"/>
      <c r="B1" s="40"/>
      <c r="C1" s="28"/>
      <c r="D1" s="28"/>
      <c r="E1" s="28"/>
      <c r="F1" s="28"/>
      <c r="G1" s="28"/>
      <c r="H1" s="28"/>
      <c r="I1" s="28"/>
      <c r="J1" s="28"/>
      <c r="K1" s="28"/>
      <c r="L1" s="28"/>
      <c r="M1" s="28"/>
      <c r="N1" s="28"/>
      <c r="O1" s="28"/>
      <c r="P1" s="28"/>
      <c r="Q1" s="39"/>
      <c r="R1" s="39"/>
      <c r="S1" s="39"/>
      <c r="T1" s="39"/>
      <c r="U1" s="28"/>
      <c r="V1" s="28"/>
      <c r="W1" s="28"/>
      <c r="X1" s="28"/>
      <c r="Y1" s="28"/>
      <c r="Z1" s="28"/>
      <c r="AA1" s="28"/>
      <c r="AB1" s="28"/>
      <c r="AC1" s="28"/>
      <c r="AD1" s="28"/>
      <c r="AE1" s="28"/>
      <c r="AF1" s="28"/>
      <c r="AG1" s="28"/>
      <c r="AH1" s="28"/>
      <c r="AI1" s="28"/>
      <c r="AJ1" s="28"/>
      <c r="AK1" s="29"/>
      <c r="AL1" s="28"/>
      <c r="AM1" s="28"/>
      <c r="AN1" s="28"/>
      <c r="AO1" s="28"/>
      <c r="AP1" s="28"/>
      <c r="AQ1" s="28"/>
      <c r="AR1" s="28"/>
      <c r="AS1" s="28"/>
      <c r="AT1" s="3"/>
      <c r="AU1" s="3"/>
      <c r="AV1" s="3"/>
      <c r="AW1" s="3"/>
      <c r="AX1" s="3"/>
      <c r="AY1" s="3"/>
      <c r="AZ1" s="3"/>
      <c r="BA1" s="3"/>
      <c r="BB1" s="3"/>
      <c r="BC1" s="3"/>
      <c r="BD1" s="3"/>
      <c r="BE1" s="3"/>
      <c r="BF1" s="3"/>
      <c r="BG1" s="3"/>
      <c r="BH1" s="3"/>
      <c r="BI1" s="3"/>
      <c r="BJ1" s="3"/>
      <c r="BK1" s="3"/>
      <c r="BL1" s="3"/>
      <c r="BM1" s="3"/>
      <c r="BN1" s="3"/>
      <c r="BO1" s="3"/>
      <c r="BP1" s="3"/>
      <c r="BQ1" s="3"/>
      <c r="BR1" s="3"/>
      <c r="BS1" s="3"/>
    </row>
    <row r="2" spans="1:318" ht="4.5" customHeight="1" thickTop="1">
      <c r="A2" s="28"/>
      <c r="B2" s="776"/>
      <c r="C2" s="777"/>
      <c r="D2" s="777"/>
      <c r="E2" s="777"/>
      <c r="F2" s="777"/>
      <c r="G2" s="777"/>
      <c r="H2" s="777"/>
      <c r="I2" s="777"/>
      <c r="J2" s="780" t="s">
        <v>914</v>
      </c>
      <c r="K2" s="780"/>
      <c r="L2" s="780"/>
      <c r="M2" s="780"/>
      <c r="N2" s="780"/>
      <c r="O2" s="780"/>
      <c r="P2" s="780"/>
      <c r="Q2" s="780"/>
      <c r="R2" s="780"/>
      <c r="S2" s="780"/>
      <c r="T2" s="780"/>
      <c r="U2" s="780"/>
      <c r="V2" s="780"/>
      <c r="W2" s="780"/>
      <c r="X2" s="780"/>
      <c r="Y2" s="780"/>
      <c r="Z2" s="780"/>
      <c r="AA2" s="780"/>
      <c r="AB2" s="780"/>
      <c r="AC2" s="780"/>
      <c r="AD2" s="783" t="s">
        <v>168</v>
      </c>
      <c r="AE2" s="784"/>
      <c r="AF2" s="784"/>
      <c r="AG2" s="784"/>
      <c r="AH2" s="784"/>
      <c r="AI2" s="784"/>
      <c r="AJ2" s="784"/>
      <c r="AK2" s="784"/>
      <c r="AL2" s="785"/>
      <c r="AM2" s="792">
        <v>2517</v>
      </c>
      <c r="AN2" s="793"/>
      <c r="AO2" s="793"/>
      <c r="AP2" s="793"/>
      <c r="AQ2" s="793"/>
      <c r="AR2" s="793"/>
      <c r="AS2" s="794"/>
      <c r="AT2" s="3"/>
      <c r="AU2" s="3"/>
      <c r="AV2" s="3"/>
      <c r="AW2" s="3"/>
      <c r="AX2" s="3"/>
      <c r="AY2" s="3"/>
      <c r="AZ2" s="3"/>
      <c r="BA2" s="3"/>
      <c r="BB2" s="3"/>
      <c r="BC2" s="3"/>
      <c r="BD2" s="3"/>
      <c r="BE2" s="3"/>
      <c r="BF2" s="3"/>
      <c r="BG2" s="3"/>
      <c r="BH2" s="3"/>
      <c r="BI2" s="3"/>
      <c r="BJ2" s="3"/>
      <c r="BK2" s="3"/>
      <c r="BL2" s="3"/>
      <c r="BM2" s="3"/>
      <c r="BN2" s="3"/>
      <c r="BO2" s="3"/>
      <c r="BP2" s="3"/>
      <c r="BQ2" s="3"/>
      <c r="BR2" s="3"/>
      <c r="BS2" s="3"/>
    </row>
    <row r="3" spans="1:318" ht="33.75" customHeight="1">
      <c r="A3" s="28"/>
      <c r="B3" s="778"/>
      <c r="C3" s="778"/>
      <c r="D3" s="778"/>
      <c r="E3" s="778"/>
      <c r="F3" s="778"/>
      <c r="G3" s="778"/>
      <c r="H3" s="778"/>
      <c r="I3" s="778"/>
      <c r="J3" s="781"/>
      <c r="K3" s="781"/>
      <c r="L3" s="781"/>
      <c r="M3" s="781"/>
      <c r="N3" s="781"/>
      <c r="O3" s="781"/>
      <c r="P3" s="781"/>
      <c r="Q3" s="781"/>
      <c r="R3" s="781"/>
      <c r="S3" s="781"/>
      <c r="T3" s="781"/>
      <c r="U3" s="781"/>
      <c r="V3" s="781"/>
      <c r="W3" s="781"/>
      <c r="X3" s="781"/>
      <c r="Y3" s="781"/>
      <c r="Z3" s="781"/>
      <c r="AA3" s="781"/>
      <c r="AB3" s="781"/>
      <c r="AC3" s="781"/>
      <c r="AD3" s="786"/>
      <c r="AE3" s="787"/>
      <c r="AF3" s="787"/>
      <c r="AG3" s="787"/>
      <c r="AH3" s="787"/>
      <c r="AI3" s="787"/>
      <c r="AJ3" s="787"/>
      <c r="AK3" s="787"/>
      <c r="AL3" s="788"/>
      <c r="AM3" s="795"/>
      <c r="AN3" s="796"/>
      <c r="AO3" s="796"/>
      <c r="AP3" s="796"/>
      <c r="AQ3" s="796"/>
      <c r="AR3" s="796"/>
      <c r="AS3" s="797"/>
      <c r="AT3" s="3"/>
      <c r="AU3" s="3"/>
      <c r="AV3" s="3"/>
      <c r="AW3" s="3"/>
      <c r="AX3" s="3"/>
      <c r="AY3" s="3"/>
      <c r="AZ3" s="3"/>
      <c r="BA3" s="3"/>
      <c r="BB3" s="3"/>
      <c r="BC3" s="3"/>
      <c r="BD3" s="3"/>
      <c r="BE3" s="3"/>
      <c r="BF3" s="3"/>
      <c r="BG3" s="3"/>
      <c r="BH3" s="3"/>
      <c r="BI3" s="3"/>
      <c r="BJ3" s="3"/>
      <c r="BK3" s="3"/>
      <c r="BL3" s="3"/>
      <c r="BM3" s="3"/>
      <c r="BN3" s="3"/>
      <c r="BO3" s="3"/>
      <c r="BP3" s="3"/>
      <c r="BQ3" s="3"/>
      <c r="BR3" s="3"/>
      <c r="BS3" s="3"/>
    </row>
    <row r="4" spans="1:318" s="38" customFormat="1" ht="3.75" customHeight="1" thickBot="1">
      <c r="A4" s="28"/>
      <c r="B4" s="779"/>
      <c r="C4" s="779"/>
      <c r="D4" s="779"/>
      <c r="E4" s="779"/>
      <c r="F4" s="779"/>
      <c r="G4" s="779"/>
      <c r="H4" s="779"/>
      <c r="I4" s="779"/>
      <c r="J4" s="782"/>
      <c r="K4" s="782"/>
      <c r="L4" s="782"/>
      <c r="M4" s="782"/>
      <c r="N4" s="782"/>
      <c r="O4" s="782"/>
      <c r="P4" s="782"/>
      <c r="Q4" s="782"/>
      <c r="R4" s="782"/>
      <c r="S4" s="782"/>
      <c r="T4" s="782"/>
      <c r="U4" s="782"/>
      <c r="V4" s="782"/>
      <c r="W4" s="782"/>
      <c r="X4" s="782"/>
      <c r="Y4" s="782"/>
      <c r="Z4" s="782"/>
      <c r="AA4" s="782"/>
      <c r="AB4" s="782"/>
      <c r="AC4" s="782"/>
      <c r="AD4" s="789"/>
      <c r="AE4" s="790"/>
      <c r="AF4" s="790"/>
      <c r="AG4" s="790"/>
      <c r="AH4" s="790"/>
      <c r="AI4" s="790"/>
      <c r="AJ4" s="790"/>
      <c r="AK4" s="790"/>
      <c r="AL4" s="791"/>
      <c r="AM4" s="798"/>
      <c r="AN4" s="799"/>
      <c r="AO4" s="799"/>
      <c r="AP4" s="799"/>
      <c r="AQ4" s="799"/>
      <c r="AR4" s="799"/>
      <c r="AS4" s="800"/>
      <c r="AT4" s="3"/>
      <c r="AU4" s="3"/>
      <c r="AV4" s="3"/>
      <c r="AW4" s="3"/>
      <c r="AX4" s="3"/>
      <c r="AY4" s="3"/>
      <c r="AZ4" s="3"/>
      <c r="BA4" s="3"/>
      <c r="BB4" s="3"/>
      <c r="BC4" s="3"/>
      <c r="BD4" s="3"/>
      <c r="BE4" s="3"/>
      <c r="BF4" s="3"/>
      <c r="BG4" s="3"/>
      <c r="BH4" s="3"/>
      <c r="BI4" s="3"/>
      <c r="BJ4" s="3"/>
      <c r="BK4" s="3"/>
      <c r="BL4" s="3"/>
      <c r="BM4" s="3"/>
      <c r="BN4" s="3"/>
      <c r="BO4" s="3"/>
      <c r="BP4" s="3"/>
      <c r="BQ4" s="3"/>
      <c r="BR4" s="3"/>
      <c r="BS4" s="3"/>
    </row>
    <row r="5" spans="1:318" s="36" customFormat="1" ht="12" customHeight="1" thickTop="1">
      <c r="A5" s="28"/>
      <c r="B5" s="801" t="s">
        <v>169</v>
      </c>
      <c r="C5" s="802"/>
      <c r="D5" s="802"/>
      <c r="E5" s="37" t="s">
        <v>508</v>
      </c>
      <c r="F5" s="803"/>
      <c r="G5" s="804"/>
      <c r="H5" s="804"/>
      <c r="I5" s="804"/>
      <c r="J5" s="804"/>
      <c r="K5" s="804"/>
      <c r="L5" s="804"/>
      <c r="M5" s="804"/>
      <c r="N5" s="804"/>
      <c r="O5" s="804"/>
      <c r="P5" s="804"/>
      <c r="Q5" s="804"/>
      <c r="R5" s="804"/>
      <c r="S5" s="804"/>
      <c r="T5" s="804"/>
      <c r="U5" s="804"/>
      <c r="V5" s="804"/>
      <c r="W5" s="804"/>
      <c r="X5" s="804"/>
      <c r="Y5" s="805"/>
      <c r="Z5" s="806"/>
      <c r="AA5" s="806"/>
      <c r="AB5" s="806"/>
      <c r="AC5" s="806"/>
      <c r="AD5" s="806"/>
      <c r="AE5" s="806"/>
      <c r="AF5" s="806"/>
      <c r="AG5" s="806"/>
      <c r="AH5" s="806"/>
      <c r="AI5" s="806"/>
      <c r="AJ5" s="806"/>
      <c r="AK5" s="806"/>
      <c r="AL5" s="806"/>
      <c r="AM5" s="806"/>
      <c r="AN5" s="806"/>
      <c r="AO5" s="806"/>
      <c r="AP5" s="806"/>
      <c r="AQ5" s="806"/>
      <c r="AR5" s="806"/>
      <c r="AS5" s="807"/>
      <c r="AT5" s="3"/>
      <c r="AU5" s="3"/>
      <c r="AV5" s="3"/>
      <c r="AW5" s="3"/>
      <c r="AX5" s="3"/>
      <c r="AY5" s="3"/>
      <c r="AZ5" s="3"/>
      <c r="BA5" s="3"/>
      <c r="BB5" s="3"/>
      <c r="BC5" s="3"/>
      <c r="BD5" s="3"/>
      <c r="BE5" s="3"/>
      <c r="BF5" s="3"/>
      <c r="BG5" s="3"/>
      <c r="BH5" s="3"/>
      <c r="BI5" s="3"/>
      <c r="BJ5" s="3"/>
      <c r="BK5" s="3"/>
      <c r="BL5" s="3"/>
      <c r="BM5" s="3"/>
      <c r="BN5" s="3"/>
      <c r="BO5" s="3"/>
      <c r="BP5" s="3"/>
      <c r="BQ5" s="3"/>
      <c r="BR5" s="3"/>
      <c r="BS5" s="3"/>
      <c r="BT5" s="38"/>
      <c r="BU5" s="38"/>
      <c r="BV5" s="38"/>
      <c r="BW5" s="38"/>
      <c r="BX5" s="38"/>
      <c r="BY5" s="38"/>
      <c r="BZ5" s="38"/>
      <c r="CA5" s="38"/>
      <c r="CB5" s="38"/>
      <c r="CC5" s="38"/>
      <c r="CD5" s="38"/>
      <c r="CE5" s="38"/>
      <c r="CF5" s="38"/>
      <c r="CG5" s="38"/>
      <c r="CH5" s="38"/>
      <c r="CI5" s="38"/>
      <c r="CJ5" s="38"/>
      <c r="CK5" s="38"/>
      <c r="CL5" s="38"/>
      <c r="CM5" s="38"/>
      <c r="CN5" s="38"/>
      <c r="CO5" s="38"/>
      <c r="CP5" s="38"/>
      <c r="CQ5" s="38"/>
      <c r="CR5" s="38"/>
      <c r="CS5" s="38"/>
      <c r="CT5" s="38"/>
      <c r="CU5" s="38"/>
      <c r="CV5" s="38"/>
      <c r="CW5" s="38"/>
      <c r="CX5" s="38"/>
      <c r="CY5" s="38"/>
      <c r="CZ5" s="38"/>
      <c r="DA5" s="38"/>
      <c r="DB5" s="38"/>
      <c r="DC5" s="38"/>
      <c r="DD5" s="38"/>
      <c r="DE5" s="38"/>
      <c r="DF5" s="38"/>
      <c r="DG5" s="38"/>
      <c r="DH5" s="38"/>
      <c r="DI5" s="38"/>
      <c r="DJ5" s="38"/>
      <c r="DK5" s="38"/>
      <c r="DL5" s="38"/>
      <c r="DM5" s="38"/>
      <c r="DN5" s="38"/>
      <c r="DO5" s="38"/>
      <c r="DP5" s="38"/>
      <c r="DQ5" s="38"/>
      <c r="DR5" s="38"/>
      <c r="DS5" s="38"/>
      <c r="DT5" s="38"/>
      <c r="DU5" s="38"/>
      <c r="DV5" s="38"/>
      <c r="DW5" s="38"/>
      <c r="DX5" s="38"/>
      <c r="DY5" s="38"/>
      <c r="DZ5" s="38"/>
      <c r="EA5" s="38"/>
      <c r="EB5" s="38"/>
      <c r="EC5" s="38"/>
      <c r="ED5" s="38"/>
      <c r="EE5" s="38"/>
      <c r="EF5" s="38"/>
      <c r="EG5" s="38"/>
      <c r="EH5" s="38"/>
      <c r="EI5" s="38"/>
      <c r="EJ5" s="38"/>
      <c r="EK5" s="38"/>
      <c r="EL5" s="38"/>
      <c r="EM5" s="38"/>
      <c r="EN5" s="38"/>
      <c r="EO5" s="38"/>
      <c r="EP5" s="38"/>
      <c r="EQ5" s="38"/>
      <c r="ER5" s="38"/>
      <c r="ES5" s="38"/>
      <c r="ET5" s="38"/>
      <c r="EU5" s="38"/>
      <c r="EV5" s="38"/>
      <c r="EW5" s="38"/>
      <c r="EX5" s="38"/>
      <c r="EY5" s="38"/>
      <c r="EZ5" s="38"/>
      <c r="FA5" s="38"/>
      <c r="FB5" s="38"/>
      <c r="FC5" s="38"/>
      <c r="FD5" s="38"/>
      <c r="FE5" s="38"/>
      <c r="FF5" s="38"/>
      <c r="FG5" s="38"/>
      <c r="FH5" s="38"/>
      <c r="FI5" s="38"/>
      <c r="FJ5" s="38"/>
      <c r="FK5" s="38"/>
      <c r="FL5" s="38"/>
      <c r="FM5" s="38"/>
      <c r="FN5" s="38"/>
      <c r="FO5" s="38"/>
      <c r="FP5" s="38"/>
      <c r="FQ5" s="38"/>
      <c r="FR5" s="38"/>
      <c r="FS5" s="38"/>
      <c r="FT5" s="38"/>
      <c r="FU5" s="38"/>
      <c r="FV5" s="38"/>
      <c r="FW5" s="38"/>
      <c r="FX5" s="38"/>
      <c r="FY5" s="38"/>
      <c r="FZ5" s="38"/>
      <c r="GA5" s="38"/>
      <c r="GB5" s="38"/>
      <c r="GC5" s="38"/>
      <c r="GD5" s="38"/>
      <c r="GE5" s="38"/>
      <c r="GF5" s="38"/>
      <c r="GG5" s="38"/>
      <c r="GH5" s="38"/>
      <c r="GI5" s="38"/>
      <c r="GJ5" s="38"/>
      <c r="GK5" s="38"/>
      <c r="GL5" s="38"/>
      <c r="GM5" s="38"/>
      <c r="GN5" s="38"/>
      <c r="GO5" s="38"/>
      <c r="GP5" s="38"/>
      <c r="GQ5" s="38"/>
      <c r="GR5" s="38"/>
      <c r="GS5" s="38"/>
      <c r="GT5" s="38"/>
      <c r="GU5" s="38"/>
      <c r="GV5" s="38"/>
      <c r="GW5" s="38"/>
      <c r="GX5" s="38"/>
      <c r="GY5" s="38"/>
      <c r="GZ5" s="38"/>
      <c r="HA5" s="38"/>
      <c r="HB5" s="38"/>
      <c r="HC5" s="38"/>
      <c r="HD5" s="38"/>
      <c r="HE5" s="38"/>
      <c r="HF5" s="38"/>
      <c r="HG5" s="38"/>
      <c r="HH5" s="38"/>
      <c r="HI5" s="38"/>
      <c r="HJ5" s="38"/>
      <c r="HK5" s="38"/>
      <c r="HL5" s="38"/>
      <c r="HM5" s="38"/>
      <c r="HN5" s="38"/>
      <c r="HO5" s="38"/>
      <c r="HP5" s="38"/>
      <c r="HQ5" s="38"/>
      <c r="HR5" s="38"/>
      <c r="HS5" s="38"/>
      <c r="HT5" s="38"/>
      <c r="HU5" s="38"/>
      <c r="HV5" s="38"/>
      <c r="HW5" s="38"/>
      <c r="HX5" s="38"/>
      <c r="HY5" s="38"/>
      <c r="HZ5" s="38"/>
      <c r="IA5" s="38"/>
      <c r="IB5" s="38"/>
      <c r="IC5" s="38"/>
      <c r="ID5" s="38"/>
      <c r="IE5" s="38"/>
      <c r="IF5" s="38"/>
      <c r="IG5" s="38"/>
      <c r="IH5" s="38"/>
      <c r="II5" s="38"/>
      <c r="IJ5" s="38"/>
      <c r="IK5" s="38"/>
      <c r="IL5" s="38"/>
      <c r="IM5" s="38"/>
      <c r="IN5" s="38"/>
      <c r="IO5" s="38"/>
      <c r="IP5" s="38"/>
      <c r="IQ5" s="38"/>
      <c r="IR5" s="38"/>
      <c r="IS5" s="38"/>
      <c r="IT5" s="38"/>
      <c r="IU5" s="38"/>
      <c r="IV5" s="38"/>
      <c r="IW5" s="38"/>
      <c r="IX5" s="38"/>
      <c r="IY5" s="38"/>
      <c r="IZ5" s="38"/>
      <c r="JA5" s="38"/>
      <c r="JB5" s="38"/>
      <c r="JC5" s="38"/>
      <c r="JD5" s="38"/>
      <c r="JE5" s="38"/>
      <c r="JF5" s="38"/>
      <c r="JG5" s="38"/>
      <c r="JH5" s="38"/>
      <c r="JI5" s="38"/>
      <c r="JJ5" s="38"/>
      <c r="JK5" s="38"/>
      <c r="JL5" s="38"/>
      <c r="JM5" s="38"/>
      <c r="JN5" s="38"/>
      <c r="JO5" s="38"/>
      <c r="JP5" s="38"/>
      <c r="JQ5" s="38"/>
      <c r="JR5" s="38"/>
      <c r="JS5" s="38"/>
      <c r="JT5" s="38"/>
      <c r="JU5" s="38"/>
      <c r="JV5" s="38"/>
      <c r="JW5" s="38"/>
      <c r="JX5" s="38"/>
      <c r="JY5" s="38"/>
      <c r="JZ5" s="38"/>
      <c r="KA5" s="38"/>
      <c r="KB5" s="38"/>
      <c r="KC5" s="38"/>
      <c r="KD5" s="38"/>
      <c r="KE5" s="38"/>
      <c r="KF5" s="38"/>
      <c r="KG5" s="38"/>
      <c r="KH5" s="38"/>
      <c r="KI5" s="38"/>
      <c r="KJ5" s="38"/>
      <c r="KK5" s="38"/>
      <c r="KL5" s="38"/>
      <c r="KM5" s="38"/>
      <c r="KN5" s="38"/>
      <c r="KO5" s="38"/>
      <c r="KP5" s="38"/>
      <c r="KQ5" s="38"/>
      <c r="KR5" s="38"/>
      <c r="KS5" s="38"/>
      <c r="KT5" s="38"/>
      <c r="KU5" s="38"/>
      <c r="KV5" s="38"/>
      <c r="KW5" s="38"/>
      <c r="KX5" s="38"/>
      <c r="KY5" s="38"/>
      <c r="KZ5" s="38"/>
      <c r="LA5" s="38"/>
      <c r="LB5" s="38"/>
      <c r="LC5" s="38"/>
      <c r="LD5" s="38"/>
      <c r="LE5" s="38"/>
      <c r="LF5" s="256"/>
    </row>
    <row r="6" spans="1:318" s="36" customFormat="1" ht="13.95" customHeight="1">
      <c r="A6" s="28"/>
      <c r="B6" s="750" t="s">
        <v>1187</v>
      </c>
      <c r="C6" s="751"/>
      <c r="D6" s="751"/>
      <c r="E6" s="751"/>
      <c r="F6" s="751"/>
      <c r="G6" s="751"/>
      <c r="H6" s="751"/>
      <c r="I6" s="751"/>
      <c r="J6" s="751"/>
      <c r="K6" s="751"/>
      <c r="L6" s="751"/>
      <c r="M6" s="751"/>
      <c r="N6" s="751"/>
      <c r="O6" s="751"/>
      <c r="P6" s="751"/>
      <c r="Q6" s="751"/>
      <c r="R6" s="751"/>
      <c r="S6" s="751"/>
      <c r="T6" s="751"/>
      <c r="U6" s="751"/>
      <c r="V6" s="751"/>
      <c r="W6" s="751"/>
      <c r="X6" s="751"/>
      <c r="Y6" s="751"/>
      <c r="Z6" s="751"/>
      <c r="AA6" s="751"/>
      <c r="AB6" s="751"/>
      <c r="AC6" s="751"/>
      <c r="AD6" s="751"/>
      <c r="AE6" s="751"/>
      <c r="AF6" s="751"/>
      <c r="AG6" s="751"/>
      <c r="AH6" s="751"/>
      <c r="AI6" s="751"/>
      <c r="AJ6" s="751"/>
      <c r="AK6" s="751"/>
      <c r="AL6" s="751"/>
      <c r="AM6" s="751"/>
      <c r="AN6" s="751"/>
      <c r="AO6" s="751"/>
      <c r="AP6" s="751"/>
      <c r="AQ6" s="751"/>
      <c r="AR6" s="751"/>
      <c r="AS6" s="752"/>
      <c r="AT6" s="3"/>
      <c r="AU6" s="3"/>
      <c r="AV6" s="3"/>
      <c r="AW6" s="3"/>
      <c r="AX6" s="3"/>
      <c r="AY6" s="3"/>
      <c r="AZ6" s="3"/>
      <c r="BA6" s="3"/>
      <c r="BB6" s="3"/>
      <c r="BC6" s="3"/>
      <c r="BD6" s="3"/>
      <c r="BE6" s="3"/>
      <c r="BF6" s="3"/>
      <c r="BG6" s="3"/>
      <c r="BH6" s="3"/>
      <c r="BI6" s="3"/>
      <c r="BJ6" s="3"/>
      <c r="BK6" s="3"/>
      <c r="BL6" s="3"/>
      <c r="BM6" s="3"/>
      <c r="BN6" s="3"/>
      <c r="BO6" s="3"/>
      <c r="BP6" s="3"/>
      <c r="BQ6" s="3"/>
      <c r="BR6" s="3"/>
      <c r="BS6" s="3"/>
      <c r="BT6" s="38"/>
      <c r="BU6" s="38"/>
      <c r="BV6" s="38"/>
      <c r="BW6" s="38"/>
      <c r="BX6" s="38"/>
      <c r="BY6" s="38"/>
      <c r="BZ6" s="38"/>
      <c r="CA6" s="38"/>
      <c r="CB6" s="38"/>
      <c r="CC6" s="38"/>
      <c r="CD6" s="38"/>
      <c r="CE6" s="38"/>
      <c r="CF6" s="38"/>
      <c r="CG6" s="38"/>
      <c r="CH6" s="38"/>
      <c r="CI6" s="38"/>
      <c r="CJ6" s="38"/>
      <c r="CK6" s="38"/>
      <c r="CL6" s="38"/>
      <c r="CM6" s="38"/>
      <c r="CN6" s="38"/>
      <c r="CO6" s="38"/>
      <c r="CP6" s="38"/>
      <c r="CQ6" s="38"/>
      <c r="CR6" s="38"/>
      <c r="CS6" s="38"/>
      <c r="CT6" s="38"/>
      <c r="CU6" s="38"/>
      <c r="CV6" s="38"/>
      <c r="CW6" s="38"/>
      <c r="CX6" s="38"/>
      <c r="CY6" s="38"/>
      <c r="CZ6" s="38"/>
      <c r="DA6" s="38"/>
      <c r="DB6" s="38"/>
      <c r="DC6" s="38"/>
      <c r="DD6" s="38"/>
      <c r="DE6" s="38"/>
      <c r="DF6" s="38"/>
      <c r="DG6" s="38"/>
      <c r="DH6" s="38"/>
      <c r="DI6" s="38"/>
      <c r="DJ6" s="38"/>
      <c r="DK6" s="38"/>
      <c r="DL6" s="38"/>
      <c r="DM6" s="38"/>
      <c r="DN6" s="38"/>
      <c r="DO6" s="38"/>
      <c r="DP6" s="38"/>
      <c r="DQ6" s="38"/>
      <c r="DR6" s="38"/>
      <c r="DS6" s="38"/>
      <c r="DT6" s="38"/>
      <c r="DU6" s="38"/>
      <c r="DV6" s="38"/>
      <c r="DW6" s="38"/>
      <c r="DX6" s="38"/>
      <c r="DY6" s="38"/>
      <c r="DZ6" s="38"/>
      <c r="EA6" s="38"/>
      <c r="EB6" s="38"/>
      <c r="EC6" s="38"/>
      <c r="ED6" s="38"/>
      <c r="EE6" s="38"/>
      <c r="EF6" s="38"/>
      <c r="EG6" s="38"/>
      <c r="EH6" s="38"/>
      <c r="EI6" s="38"/>
      <c r="EJ6" s="38"/>
      <c r="EK6" s="38"/>
      <c r="EL6" s="38"/>
      <c r="EM6" s="38"/>
      <c r="EN6" s="38"/>
      <c r="EO6" s="38"/>
      <c r="EP6" s="38"/>
      <c r="EQ6" s="38"/>
      <c r="ER6" s="38"/>
      <c r="ES6" s="38"/>
      <c r="ET6" s="38"/>
      <c r="EU6" s="38"/>
      <c r="EV6" s="38"/>
      <c r="EW6" s="38"/>
      <c r="EX6" s="38"/>
      <c r="EY6" s="38"/>
      <c r="EZ6" s="38"/>
      <c r="FA6" s="38"/>
      <c r="FB6" s="38"/>
      <c r="FC6" s="38"/>
      <c r="FD6" s="38"/>
      <c r="FE6" s="38"/>
      <c r="FF6" s="38"/>
      <c r="FG6" s="38"/>
      <c r="FH6" s="38"/>
      <c r="FI6" s="38"/>
      <c r="FJ6" s="38"/>
      <c r="FK6" s="38"/>
      <c r="FL6" s="38"/>
      <c r="FM6" s="38"/>
      <c r="FN6" s="38"/>
      <c r="FO6" s="38"/>
      <c r="FP6" s="38"/>
      <c r="FQ6" s="38"/>
      <c r="FR6" s="38"/>
      <c r="FS6" s="38"/>
      <c r="FT6" s="38"/>
      <c r="FU6" s="38"/>
      <c r="FV6" s="38"/>
      <c r="FW6" s="38"/>
      <c r="FX6" s="38"/>
      <c r="FY6" s="38"/>
      <c r="FZ6" s="38"/>
      <c r="GA6" s="38"/>
      <c r="GB6" s="38"/>
      <c r="GC6" s="38"/>
      <c r="GD6" s="38"/>
      <c r="GE6" s="38"/>
      <c r="GF6" s="38"/>
      <c r="GG6" s="38"/>
      <c r="GH6" s="38"/>
      <c r="GI6" s="38"/>
      <c r="GJ6" s="38"/>
      <c r="GK6" s="38"/>
      <c r="GL6" s="38"/>
      <c r="GM6" s="38"/>
      <c r="GN6" s="38"/>
      <c r="GO6" s="38"/>
      <c r="GP6" s="38"/>
      <c r="GQ6" s="38"/>
      <c r="GR6" s="38"/>
      <c r="GS6" s="38"/>
      <c r="GT6" s="38"/>
      <c r="GU6" s="38"/>
      <c r="GV6" s="38"/>
      <c r="GW6" s="38"/>
      <c r="GX6" s="38"/>
      <c r="GY6" s="38"/>
      <c r="GZ6" s="38"/>
      <c r="HA6" s="38"/>
      <c r="HB6" s="38"/>
      <c r="HC6" s="38"/>
      <c r="HD6" s="38"/>
      <c r="HE6" s="38"/>
      <c r="HF6" s="38"/>
      <c r="HG6" s="38"/>
      <c r="HH6" s="38"/>
      <c r="HI6" s="38"/>
      <c r="HJ6" s="38"/>
      <c r="HK6" s="38"/>
      <c r="HL6" s="38"/>
      <c r="HM6" s="38"/>
      <c r="HN6" s="38"/>
      <c r="HO6" s="38"/>
      <c r="HP6" s="38"/>
      <c r="HQ6" s="38"/>
      <c r="HR6" s="38"/>
      <c r="HS6" s="38"/>
      <c r="HT6" s="38"/>
      <c r="HU6" s="38"/>
      <c r="HV6" s="38"/>
      <c r="HW6" s="38"/>
      <c r="HX6" s="38"/>
      <c r="HY6" s="38"/>
      <c r="HZ6" s="38"/>
      <c r="IA6" s="38"/>
      <c r="IB6" s="38"/>
      <c r="IC6" s="38"/>
      <c r="ID6" s="38"/>
      <c r="IE6" s="38"/>
      <c r="IF6" s="38"/>
      <c r="IG6" s="38"/>
      <c r="IH6" s="38"/>
      <c r="II6" s="38"/>
      <c r="IJ6" s="38"/>
      <c r="IK6" s="38"/>
      <c r="IL6" s="38"/>
      <c r="IM6" s="38"/>
      <c r="IN6" s="38"/>
      <c r="IO6" s="38"/>
      <c r="IP6" s="38"/>
      <c r="IQ6" s="38"/>
      <c r="IR6" s="38"/>
      <c r="IS6" s="38"/>
      <c r="IT6" s="38"/>
      <c r="IU6" s="38"/>
      <c r="IV6" s="38"/>
      <c r="IW6" s="38"/>
      <c r="IX6" s="38"/>
      <c r="IY6" s="38"/>
      <c r="IZ6" s="38"/>
      <c r="JA6" s="38"/>
      <c r="JB6" s="38"/>
      <c r="JC6" s="38"/>
      <c r="JD6" s="38"/>
      <c r="JE6" s="38"/>
      <c r="JF6" s="38"/>
      <c r="JG6" s="38"/>
      <c r="JH6" s="38"/>
      <c r="JI6" s="38"/>
      <c r="JJ6" s="38"/>
      <c r="JK6" s="38"/>
      <c r="JL6" s="38"/>
      <c r="JM6" s="38"/>
      <c r="JN6" s="38"/>
      <c r="JO6" s="38"/>
      <c r="JP6" s="38"/>
      <c r="JQ6" s="38"/>
      <c r="JR6" s="38"/>
      <c r="JS6" s="38"/>
      <c r="JT6" s="38"/>
      <c r="JU6" s="38"/>
      <c r="JV6" s="38"/>
      <c r="JW6" s="38"/>
      <c r="JX6" s="38"/>
      <c r="JY6" s="38"/>
      <c r="JZ6" s="38"/>
      <c r="KA6" s="38"/>
      <c r="KB6" s="38"/>
      <c r="KC6" s="38"/>
      <c r="KD6" s="38"/>
      <c r="KE6" s="38"/>
      <c r="KF6" s="38"/>
      <c r="KG6" s="38"/>
      <c r="KH6" s="38"/>
      <c r="KI6" s="38"/>
      <c r="KJ6" s="38"/>
      <c r="KK6" s="38"/>
      <c r="KL6" s="38"/>
      <c r="KM6" s="38"/>
      <c r="KN6" s="38"/>
      <c r="KO6" s="38"/>
      <c r="KP6" s="38"/>
      <c r="KQ6" s="38"/>
      <c r="KR6" s="38"/>
      <c r="KS6" s="38"/>
      <c r="KT6" s="38"/>
      <c r="KU6" s="38"/>
      <c r="KV6" s="38"/>
      <c r="KW6" s="38"/>
      <c r="KX6" s="38"/>
      <c r="KY6" s="38"/>
      <c r="KZ6" s="38"/>
      <c r="LA6" s="38"/>
      <c r="LB6" s="38"/>
      <c r="LC6" s="38"/>
      <c r="LD6" s="38"/>
      <c r="LE6" s="38"/>
      <c r="LF6" s="256"/>
    </row>
    <row r="7" spans="1:318" s="36" customFormat="1" ht="13.95" customHeight="1">
      <c r="A7" s="28"/>
      <c r="B7" s="753"/>
      <c r="C7" s="751"/>
      <c r="D7" s="751"/>
      <c r="E7" s="751"/>
      <c r="F7" s="751"/>
      <c r="G7" s="751"/>
      <c r="H7" s="751"/>
      <c r="I7" s="751"/>
      <c r="J7" s="751"/>
      <c r="K7" s="751"/>
      <c r="L7" s="751"/>
      <c r="M7" s="751"/>
      <c r="N7" s="751"/>
      <c r="O7" s="751"/>
      <c r="P7" s="751"/>
      <c r="Q7" s="751"/>
      <c r="R7" s="751"/>
      <c r="S7" s="751"/>
      <c r="T7" s="751"/>
      <c r="U7" s="751"/>
      <c r="V7" s="751"/>
      <c r="W7" s="751"/>
      <c r="X7" s="751"/>
      <c r="Y7" s="751"/>
      <c r="Z7" s="751"/>
      <c r="AA7" s="751"/>
      <c r="AB7" s="751"/>
      <c r="AC7" s="751"/>
      <c r="AD7" s="751"/>
      <c r="AE7" s="751"/>
      <c r="AF7" s="751"/>
      <c r="AG7" s="751"/>
      <c r="AH7" s="751"/>
      <c r="AI7" s="751"/>
      <c r="AJ7" s="751"/>
      <c r="AK7" s="751"/>
      <c r="AL7" s="751"/>
      <c r="AM7" s="751"/>
      <c r="AN7" s="751"/>
      <c r="AO7" s="751"/>
      <c r="AP7" s="751"/>
      <c r="AQ7" s="751"/>
      <c r="AR7" s="751"/>
      <c r="AS7" s="752"/>
      <c r="AT7" s="3"/>
      <c r="AU7" s="3"/>
      <c r="AV7" s="3"/>
      <c r="AW7" s="3"/>
      <c r="AX7" s="3"/>
      <c r="AY7" s="3"/>
      <c r="AZ7" s="3"/>
      <c r="BA7" s="3"/>
      <c r="BB7" s="3"/>
      <c r="BC7" s="3"/>
      <c r="BD7" s="3"/>
      <c r="BE7" s="3"/>
      <c r="BF7" s="3"/>
      <c r="BG7" s="3"/>
      <c r="BH7" s="3"/>
      <c r="BI7" s="3"/>
      <c r="BJ7" s="3"/>
      <c r="BK7" s="3"/>
      <c r="BL7" s="3"/>
      <c r="BM7" s="3"/>
      <c r="BN7" s="3"/>
      <c r="BO7" s="3"/>
      <c r="BP7" s="3"/>
      <c r="BQ7" s="3"/>
      <c r="BR7" s="3"/>
      <c r="BS7" s="3"/>
      <c r="BT7" s="38"/>
      <c r="BU7" s="38"/>
      <c r="BV7" s="38"/>
      <c r="BW7" s="38"/>
      <c r="BX7" s="38"/>
      <c r="BY7" s="38"/>
      <c r="BZ7" s="38"/>
      <c r="CA7" s="38"/>
      <c r="CB7" s="38"/>
      <c r="CC7" s="38"/>
      <c r="CD7" s="38"/>
      <c r="CE7" s="38"/>
      <c r="CF7" s="38"/>
      <c r="CG7" s="38"/>
      <c r="CH7" s="38"/>
      <c r="CI7" s="38"/>
      <c r="CJ7" s="38"/>
      <c r="CK7" s="38"/>
      <c r="CL7" s="38"/>
      <c r="CM7" s="38"/>
      <c r="CN7" s="38"/>
      <c r="CO7" s="38"/>
      <c r="CP7" s="38"/>
      <c r="CQ7" s="38"/>
      <c r="CR7" s="38"/>
      <c r="CS7" s="38"/>
      <c r="CT7" s="38"/>
      <c r="CU7" s="38"/>
      <c r="CV7" s="38"/>
      <c r="CW7" s="38"/>
      <c r="CX7" s="38"/>
      <c r="CY7" s="38"/>
      <c r="CZ7" s="38"/>
      <c r="DA7" s="38"/>
      <c r="DB7" s="38"/>
      <c r="DC7" s="38"/>
      <c r="DD7" s="38"/>
      <c r="DE7" s="38"/>
      <c r="DF7" s="38"/>
      <c r="DG7" s="38"/>
      <c r="DH7" s="38"/>
      <c r="DI7" s="38"/>
      <c r="DJ7" s="38"/>
      <c r="DK7" s="38"/>
      <c r="DL7" s="38"/>
      <c r="DM7" s="38"/>
      <c r="DN7" s="38"/>
      <c r="DO7" s="38"/>
      <c r="DP7" s="38"/>
      <c r="DQ7" s="38"/>
      <c r="DR7" s="38"/>
      <c r="DS7" s="38"/>
      <c r="DT7" s="38"/>
      <c r="DU7" s="38"/>
      <c r="DV7" s="38"/>
      <c r="DW7" s="38"/>
      <c r="DX7" s="38"/>
      <c r="DY7" s="38"/>
      <c r="DZ7" s="38"/>
      <c r="EA7" s="38"/>
      <c r="EB7" s="38"/>
      <c r="EC7" s="38"/>
      <c r="ED7" s="38"/>
      <c r="EE7" s="38"/>
      <c r="EF7" s="38"/>
      <c r="EG7" s="38"/>
      <c r="EH7" s="38"/>
      <c r="EI7" s="38"/>
      <c r="EJ7" s="38"/>
      <c r="EK7" s="38"/>
      <c r="EL7" s="38"/>
      <c r="EM7" s="38"/>
      <c r="EN7" s="38"/>
      <c r="EO7" s="38"/>
      <c r="EP7" s="38"/>
      <c r="EQ7" s="38"/>
      <c r="ER7" s="38"/>
      <c r="ES7" s="38"/>
      <c r="ET7" s="38"/>
      <c r="EU7" s="38"/>
      <c r="EV7" s="38"/>
      <c r="EW7" s="38"/>
      <c r="EX7" s="38"/>
      <c r="EY7" s="38"/>
      <c r="EZ7" s="38"/>
      <c r="FA7" s="38"/>
      <c r="FB7" s="38"/>
      <c r="FC7" s="38"/>
      <c r="FD7" s="38"/>
      <c r="FE7" s="38"/>
      <c r="FF7" s="38"/>
      <c r="FG7" s="38"/>
      <c r="FH7" s="38"/>
      <c r="FI7" s="38"/>
      <c r="FJ7" s="38"/>
      <c r="FK7" s="38"/>
      <c r="FL7" s="38"/>
      <c r="FM7" s="38"/>
      <c r="FN7" s="38"/>
      <c r="FO7" s="38"/>
      <c r="FP7" s="38"/>
      <c r="FQ7" s="38"/>
      <c r="FR7" s="38"/>
      <c r="FS7" s="38"/>
      <c r="FT7" s="38"/>
      <c r="FU7" s="38"/>
      <c r="FV7" s="38"/>
      <c r="FW7" s="38"/>
      <c r="FX7" s="38"/>
      <c r="FY7" s="38"/>
      <c r="FZ7" s="38"/>
      <c r="GA7" s="38"/>
      <c r="GB7" s="38"/>
      <c r="GC7" s="38"/>
      <c r="GD7" s="38"/>
      <c r="GE7" s="38"/>
      <c r="GF7" s="38"/>
      <c r="GG7" s="38"/>
      <c r="GH7" s="38"/>
      <c r="GI7" s="38"/>
      <c r="GJ7" s="38"/>
      <c r="GK7" s="38"/>
      <c r="GL7" s="38"/>
      <c r="GM7" s="38"/>
      <c r="GN7" s="38"/>
      <c r="GO7" s="38"/>
      <c r="GP7" s="38"/>
      <c r="GQ7" s="38"/>
      <c r="GR7" s="38"/>
      <c r="GS7" s="38"/>
      <c r="GT7" s="38"/>
      <c r="GU7" s="38"/>
      <c r="GV7" s="38"/>
      <c r="GW7" s="38"/>
      <c r="GX7" s="38"/>
      <c r="GY7" s="38"/>
      <c r="GZ7" s="38"/>
      <c r="HA7" s="38"/>
      <c r="HB7" s="38"/>
      <c r="HC7" s="38"/>
      <c r="HD7" s="38"/>
      <c r="HE7" s="38"/>
      <c r="HF7" s="38"/>
      <c r="HG7" s="38"/>
      <c r="HH7" s="38"/>
      <c r="HI7" s="38"/>
      <c r="HJ7" s="38"/>
      <c r="HK7" s="38"/>
      <c r="HL7" s="38"/>
      <c r="HM7" s="38"/>
      <c r="HN7" s="38"/>
      <c r="HO7" s="38"/>
      <c r="HP7" s="38"/>
      <c r="HQ7" s="38"/>
      <c r="HR7" s="38"/>
      <c r="HS7" s="38"/>
      <c r="HT7" s="38"/>
      <c r="HU7" s="38"/>
      <c r="HV7" s="38"/>
      <c r="HW7" s="38"/>
      <c r="HX7" s="38"/>
      <c r="HY7" s="38"/>
      <c r="HZ7" s="38"/>
      <c r="IA7" s="38"/>
      <c r="IB7" s="38"/>
      <c r="IC7" s="38"/>
      <c r="ID7" s="38"/>
      <c r="IE7" s="38"/>
      <c r="IF7" s="38"/>
      <c r="IG7" s="38"/>
      <c r="IH7" s="38"/>
      <c r="II7" s="38"/>
      <c r="IJ7" s="38"/>
      <c r="IK7" s="38"/>
      <c r="IL7" s="38"/>
      <c r="IM7" s="38"/>
      <c r="IN7" s="38"/>
      <c r="IO7" s="38"/>
      <c r="IP7" s="38"/>
      <c r="IQ7" s="38"/>
      <c r="IR7" s="38"/>
      <c r="IS7" s="38"/>
      <c r="IT7" s="38"/>
      <c r="IU7" s="38"/>
      <c r="IV7" s="38"/>
      <c r="IW7" s="38"/>
      <c r="IX7" s="38"/>
      <c r="IY7" s="38"/>
      <c r="IZ7" s="38"/>
      <c r="JA7" s="38"/>
      <c r="JB7" s="38"/>
      <c r="JC7" s="38"/>
      <c r="JD7" s="38"/>
      <c r="JE7" s="38"/>
      <c r="JF7" s="38"/>
      <c r="JG7" s="38"/>
      <c r="JH7" s="38"/>
      <c r="JI7" s="38"/>
      <c r="JJ7" s="38"/>
      <c r="JK7" s="38"/>
      <c r="JL7" s="38"/>
      <c r="JM7" s="38"/>
      <c r="JN7" s="38"/>
      <c r="JO7" s="38"/>
      <c r="JP7" s="38"/>
      <c r="JQ7" s="38"/>
      <c r="JR7" s="38"/>
      <c r="JS7" s="38"/>
      <c r="JT7" s="38"/>
      <c r="JU7" s="38"/>
      <c r="JV7" s="38"/>
      <c r="JW7" s="38"/>
      <c r="JX7" s="38"/>
      <c r="JY7" s="38"/>
      <c r="JZ7" s="38"/>
      <c r="KA7" s="38"/>
      <c r="KB7" s="38"/>
      <c r="KC7" s="38"/>
      <c r="KD7" s="38"/>
      <c r="KE7" s="38"/>
      <c r="KF7" s="38"/>
      <c r="KG7" s="38"/>
      <c r="KH7" s="38"/>
      <c r="KI7" s="38"/>
      <c r="KJ7" s="38"/>
      <c r="KK7" s="38"/>
      <c r="KL7" s="38"/>
      <c r="KM7" s="38"/>
      <c r="KN7" s="38"/>
      <c r="KO7" s="38"/>
      <c r="KP7" s="38"/>
      <c r="KQ7" s="38"/>
      <c r="KR7" s="38"/>
      <c r="KS7" s="38"/>
      <c r="KT7" s="38"/>
      <c r="KU7" s="38"/>
      <c r="KV7" s="38"/>
      <c r="KW7" s="38"/>
      <c r="KX7" s="38"/>
      <c r="KY7" s="38"/>
      <c r="KZ7" s="38"/>
      <c r="LA7" s="38"/>
      <c r="LB7" s="38"/>
      <c r="LC7" s="38"/>
      <c r="LD7" s="38"/>
      <c r="LE7" s="38"/>
      <c r="LF7" s="256"/>
    </row>
    <row r="8" spans="1:318" s="36" customFormat="1" ht="13.95" customHeight="1">
      <c r="A8" s="28"/>
      <c r="B8" s="753"/>
      <c r="C8" s="751"/>
      <c r="D8" s="751"/>
      <c r="E8" s="751"/>
      <c r="F8" s="751"/>
      <c r="G8" s="751"/>
      <c r="H8" s="751"/>
      <c r="I8" s="751"/>
      <c r="J8" s="751"/>
      <c r="K8" s="751"/>
      <c r="L8" s="751"/>
      <c r="M8" s="751"/>
      <c r="N8" s="751"/>
      <c r="O8" s="751"/>
      <c r="P8" s="751"/>
      <c r="Q8" s="751"/>
      <c r="R8" s="751"/>
      <c r="S8" s="751"/>
      <c r="T8" s="751"/>
      <c r="U8" s="751"/>
      <c r="V8" s="751"/>
      <c r="W8" s="751"/>
      <c r="X8" s="751"/>
      <c r="Y8" s="751"/>
      <c r="Z8" s="751"/>
      <c r="AA8" s="751"/>
      <c r="AB8" s="751"/>
      <c r="AC8" s="751"/>
      <c r="AD8" s="751"/>
      <c r="AE8" s="751"/>
      <c r="AF8" s="751"/>
      <c r="AG8" s="751"/>
      <c r="AH8" s="751"/>
      <c r="AI8" s="751"/>
      <c r="AJ8" s="751"/>
      <c r="AK8" s="751"/>
      <c r="AL8" s="751"/>
      <c r="AM8" s="751"/>
      <c r="AN8" s="751"/>
      <c r="AO8" s="751"/>
      <c r="AP8" s="751"/>
      <c r="AQ8" s="751"/>
      <c r="AR8" s="751"/>
      <c r="AS8" s="752"/>
      <c r="AT8" s="3"/>
      <c r="AU8" s="3"/>
      <c r="AV8" s="3"/>
      <c r="AW8" s="3"/>
      <c r="AX8" s="3"/>
      <c r="AY8" s="3"/>
      <c r="AZ8" s="3"/>
      <c r="BA8" s="3"/>
      <c r="BB8" s="3"/>
      <c r="BC8" s="3"/>
      <c r="BD8" s="3"/>
      <c r="BE8" s="3"/>
      <c r="BF8" s="3"/>
      <c r="BG8" s="3"/>
      <c r="BH8" s="3"/>
      <c r="BI8" s="3"/>
      <c r="BJ8" s="3"/>
      <c r="BK8" s="3"/>
      <c r="BL8" s="3"/>
      <c r="BM8" s="3"/>
      <c r="BN8" s="3"/>
      <c r="BO8" s="3"/>
      <c r="BP8" s="3"/>
      <c r="BQ8" s="3"/>
      <c r="BR8" s="3"/>
      <c r="BS8" s="3"/>
      <c r="BT8" s="38"/>
      <c r="BU8" s="38"/>
      <c r="BV8" s="38"/>
      <c r="BW8" s="38"/>
      <c r="BX8" s="38"/>
      <c r="BY8" s="38"/>
      <c r="BZ8" s="38"/>
      <c r="CA8" s="38"/>
      <c r="CB8" s="38"/>
      <c r="CC8" s="38"/>
      <c r="CD8" s="38"/>
      <c r="CE8" s="38"/>
      <c r="CF8" s="38"/>
      <c r="CG8" s="38"/>
      <c r="CH8" s="38"/>
      <c r="CI8" s="38"/>
      <c r="CJ8" s="38"/>
      <c r="CK8" s="38"/>
      <c r="CL8" s="38"/>
      <c r="CM8" s="38"/>
      <c r="CN8" s="38"/>
      <c r="CO8" s="38"/>
      <c r="CP8" s="38"/>
      <c r="CQ8" s="38"/>
      <c r="CR8" s="38"/>
      <c r="CS8" s="38"/>
      <c r="CT8" s="38"/>
      <c r="CU8" s="38"/>
      <c r="CV8" s="38"/>
      <c r="CW8" s="38"/>
      <c r="CX8" s="38"/>
      <c r="CY8" s="38"/>
      <c r="CZ8" s="38"/>
      <c r="DA8" s="38"/>
      <c r="DB8" s="38"/>
      <c r="DC8" s="38"/>
      <c r="DD8" s="38"/>
      <c r="DE8" s="38"/>
      <c r="DF8" s="38"/>
      <c r="DG8" s="38"/>
      <c r="DH8" s="38"/>
      <c r="DI8" s="38"/>
      <c r="DJ8" s="38"/>
      <c r="DK8" s="38"/>
      <c r="DL8" s="38"/>
      <c r="DM8" s="38"/>
      <c r="DN8" s="38"/>
      <c r="DO8" s="38"/>
      <c r="DP8" s="38"/>
      <c r="DQ8" s="38"/>
      <c r="DR8" s="38"/>
      <c r="DS8" s="38"/>
      <c r="DT8" s="38"/>
      <c r="DU8" s="38"/>
      <c r="DV8" s="38"/>
      <c r="DW8" s="38"/>
      <c r="DX8" s="38"/>
      <c r="DY8" s="38"/>
      <c r="DZ8" s="38"/>
      <c r="EA8" s="38"/>
      <c r="EB8" s="38"/>
      <c r="EC8" s="38"/>
      <c r="ED8" s="38"/>
      <c r="EE8" s="38"/>
      <c r="EF8" s="38"/>
      <c r="EG8" s="38"/>
      <c r="EH8" s="38"/>
      <c r="EI8" s="38"/>
      <c r="EJ8" s="38"/>
      <c r="EK8" s="38"/>
      <c r="EL8" s="38"/>
      <c r="EM8" s="38"/>
      <c r="EN8" s="38"/>
      <c r="EO8" s="38"/>
      <c r="EP8" s="38"/>
      <c r="EQ8" s="38"/>
      <c r="ER8" s="38"/>
      <c r="ES8" s="38"/>
      <c r="ET8" s="38"/>
      <c r="EU8" s="38"/>
      <c r="EV8" s="38"/>
      <c r="EW8" s="38"/>
      <c r="EX8" s="38"/>
      <c r="EY8" s="38"/>
      <c r="EZ8" s="38"/>
      <c r="FA8" s="38"/>
      <c r="FB8" s="38"/>
      <c r="FC8" s="38"/>
      <c r="FD8" s="38"/>
      <c r="FE8" s="38"/>
      <c r="FF8" s="38"/>
      <c r="FG8" s="38"/>
      <c r="FH8" s="38"/>
      <c r="FI8" s="38"/>
      <c r="FJ8" s="38"/>
      <c r="FK8" s="38"/>
      <c r="FL8" s="38"/>
      <c r="FM8" s="38"/>
      <c r="FN8" s="38"/>
      <c r="FO8" s="38"/>
      <c r="FP8" s="38"/>
      <c r="FQ8" s="38"/>
      <c r="FR8" s="38"/>
      <c r="FS8" s="38"/>
      <c r="FT8" s="38"/>
      <c r="FU8" s="38"/>
      <c r="FV8" s="38"/>
      <c r="FW8" s="38"/>
      <c r="FX8" s="38"/>
      <c r="FY8" s="38"/>
      <c r="FZ8" s="38"/>
      <c r="GA8" s="38"/>
      <c r="GB8" s="38"/>
      <c r="GC8" s="38"/>
      <c r="GD8" s="38"/>
      <c r="GE8" s="38"/>
      <c r="GF8" s="38"/>
      <c r="GG8" s="38"/>
      <c r="GH8" s="38"/>
      <c r="GI8" s="38"/>
      <c r="GJ8" s="38"/>
      <c r="GK8" s="38"/>
      <c r="GL8" s="38"/>
      <c r="GM8" s="38"/>
      <c r="GN8" s="38"/>
      <c r="GO8" s="38"/>
      <c r="GP8" s="38"/>
      <c r="GQ8" s="38"/>
      <c r="GR8" s="38"/>
      <c r="GS8" s="38"/>
      <c r="GT8" s="38"/>
      <c r="GU8" s="38"/>
      <c r="GV8" s="38"/>
      <c r="GW8" s="38"/>
      <c r="GX8" s="38"/>
      <c r="GY8" s="38"/>
      <c r="GZ8" s="38"/>
      <c r="HA8" s="38"/>
      <c r="HB8" s="38"/>
      <c r="HC8" s="38"/>
      <c r="HD8" s="38"/>
      <c r="HE8" s="38"/>
      <c r="HF8" s="38"/>
      <c r="HG8" s="38"/>
      <c r="HH8" s="38"/>
      <c r="HI8" s="38"/>
      <c r="HJ8" s="38"/>
      <c r="HK8" s="38"/>
      <c r="HL8" s="38"/>
      <c r="HM8" s="38"/>
      <c r="HN8" s="38"/>
      <c r="HO8" s="38"/>
      <c r="HP8" s="38"/>
      <c r="HQ8" s="38"/>
      <c r="HR8" s="38"/>
      <c r="HS8" s="38"/>
      <c r="HT8" s="38"/>
      <c r="HU8" s="38"/>
      <c r="HV8" s="38"/>
      <c r="HW8" s="38"/>
      <c r="HX8" s="38"/>
      <c r="HY8" s="38"/>
      <c r="HZ8" s="38"/>
      <c r="IA8" s="38"/>
      <c r="IB8" s="38"/>
      <c r="IC8" s="38"/>
      <c r="ID8" s="38"/>
      <c r="IE8" s="38"/>
      <c r="IF8" s="38"/>
      <c r="IG8" s="38"/>
      <c r="IH8" s="38"/>
      <c r="II8" s="38"/>
      <c r="IJ8" s="38"/>
      <c r="IK8" s="38"/>
      <c r="IL8" s="38"/>
      <c r="IM8" s="38"/>
      <c r="IN8" s="38"/>
      <c r="IO8" s="38"/>
      <c r="IP8" s="38"/>
      <c r="IQ8" s="38"/>
      <c r="IR8" s="38"/>
      <c r="IS8" s="38"/>
      <c r="IT8" s="38"/>
      <c r="IU8" s="38"/>
      <c r="IV8" s="38"/>
      <c r="IW8" s="38"/>
      <c r="IX8" s="38"/>
      <c r="IY8" s="38"/>
      <c r="IZ8" s="38"/>
      <c r="JA8" s="38"/>
      <c r="JB8" s="38"/>
      <c r="JC8" s="38"/>
      <c r="JD8" s="38"/>
      <c r="JE8" s="38"/>
      <c r="JF8" s="38"/>
      <c r="JG8" s="38"/>
      <c r="JH8" s="38"/>
      <c r="JI8" s="38"/>
      <c r="JJ8" s="38"/>
      <c r="JK8" s="38"/>
      <c r="JL8" s="38"/>
      <c r="JM8" s="38"/>
      <c r="JN8" s="38"/>
      <c r="JO8" s="38"/>
      <c r="JP8" s="38"/>
      <c r="JQ8" s="38"/>
      <c r="JR8" s="38"/>
      <c r="JS8" s="38"/>
      <c r="JT8" s="38"/>
      <c r="JU8" s="38"/>
      <c r="JV8" s="38"/>
      <c r="JW8" s="38"/>
      <c r="JX8" s="38"/>
      <c r="JY8" s="38"/>
      <c r="JZ8" s="38"/>
      <c r="KA8" s="38"/>
      <c r="KB8" s="38"/>
      <c r="KC8" s="38"/>
      <c r="KD8" s="38"/>
      <c r="KE8" s="38"/>
      <c r="KF8" s="38"/>
      <c r="KG8" s="38"/>
      <c r="KH8" s="38"/>
      <c r="KI8" s="38"/>
      <c r="KJ8" s="38"/>
      <c r="KK8" s="38"/>
      <c r="KL8" s="38"/>
      <c r="KM8" s="38"/>
      <c r="KN8" s="38"/>
      <c r="KO8" s="38"/>
      <c r="KP8" s="38"/>
      <c r="KQ8" s="38"/>
      <c r="KR8" s="38"/>
      <c r="KS8" s="38"/>
      <c r="KT8" s="38"/>
      <c r="KU8" s="38"/>
      <c r="KV8" s="38"/>
      <c r="KW8" s="38"/>
      <c r="KX8" s="38"/>
      <c r="KY8" s="38"/>
      <c r="KZ8" s="38"/>
      <c r="LA8" s="38"/>
      <c r="LB8" s="38"/>
      <c r="LC8" s="38"/>
      <c r="LD8" s="38"/>
      <c r="LE8" s="38"/>
      <c r="LF8" s="256"/>
    </row>
    <row r="9" spans="1:318" s="36" customFormat="1" ht="13.95" customHeight="1">
      <c r="A9" s="28"/>
      <c r="B9" s="753"/>
      <c r="C9" s="751"/>
      <c r="D9" s="751"/>
      <c r="E9" s="751"/>
      <c r="F9" s="751"/>
      <c r="G9" s="751"/>
      <c r="H9" s="751"/>
      <c r="I9" s="751"/>
      <c r="J9" s="751"/>
      <c r="K9" s="751"/>
      <c r="L9" s="751"/>
      <c r="M9" s="751"/>
      <c r="N9" s="751"/>
      <c r="O9" s="751"/>
      <c r="P9" s="751"/>
      <c r="Q9" s="751"/>
      <c r="R9" s="751"/>
      <c r="S9" s="751"/>
      <c r="T9" s="751"/>
      <c r="U9" s="751"/>
      <c r="V9" s="751"/>
      <c r="W9" s="751"/>
      <c r="X9" s="751"/>
      <c r="Y9" s="751"/>
      <c r="Z9" s="751"/>
      <c r="AA9" s="751"/>
      <c r="AB9" s="751"/>
      <c r="AC9" s="751"/>
      <c r="AD9" s="751"/>
      <c r="AE9" s="751"/>
      <c r="AF9" s="751"/>
      <c r="AG9" s="751"/>
      <c r="AH9" s="751"/>
      <c r="AI9" s="751"/>
      <c r="AJ9" s="751"/>
      <c r="AK9" s="751"/>
      <c r="AL9" s="751"/>
      <c r="AM9" s="751"/>
      <c r="AN9" s="751"/>
      <c r="AO9" s="751"/>
      <c r="AP9" s="751"/>
      <c r="AQ9" s="751"/>
      <c r="AR9" s="751"/>
      <c r="AS9" s="752"/>
      <c r="AT9" s="3"/>
      <c r="AU9" s="3"/>
      <c r="AV9" s="3"/>
      <c r="AW9" s="3"/>
      <c r="AX9" s="3"/>
      <c r="AY9" s="3"/>
      <c r="AZ9" s="3"/>
      <c r="BA9" s="3"/>
      <c r="BB9" s="3"/>
      <c r="BC9" s="3"/>
      <c r="BD9" s="3"/>
      <c r="BE9" s="3"/>
      <c r="BF9" s="3"/>
      <c r="BG9" s="3"/>
      <c r="BH9" s="3"/>
      <c r="BI9" s="3"/>
      <c r="BJ9" s="3"/>
      <c r="BK9" s="3"/>
      <c r="BL9" s="3"/>
      <c r="BM9" s="3"/>
      <c r="BN9" s="3"/>
      <c r="BO9" s="3"/>
      <c r="BP9" s="3"/>
      <c r="BQ9" s="3"/>
      <c r="BR9" s="3"/>
      <c r="BS9" s="3"/>
      <c r="BT9" s="38"/>
      <c r="BU9" s="38"/>
      <c r="BV9" s="38"/>
      <c r="BW9" s="38"/>
      <c r="BX9" s="38"/>
      <c r="BY9" s="38"/>
      <c r="BZ9" s="38"/>
      <c r="CA9" s="38"/>
      <c r="CB9" s="38"/>
      <c r="CC9" s="38"/>
      <c r="CD9" s="38"/>
      <c r="CE9" s="38"/>
      <c r="CF9" s="38"/>
      <c r="CG9" s="38"/>
      <c r="CH9" s="38"/>
      <c r="CI9" s="38"/>
      <c r="CJ9" s="38"/>
      <c r="CK9" s="38"/>
      <c r="CL9" s="38"/>
      <c r="CM9" s="38"/>
      <c r="CN9" s="38"/>
      <c r="CO9" s="38"/>
      <c r="CP9" s="38"/>
      <c r="CQ9" s="38"/>
      <c r="CR9" s="38"/>
      <c r="CS9" s="38"/>
      <c r="CT9" s="38"/>
      <c r="CU9" s="38"/>
      <c r="CV9" s="38"/>
      <c r="CW9" s="38"/>
      <c r="CX9" s="38"/>
      <c r="CY9" s="38"/>
      <c r="CZ9" s="38"/>
      <c r="DA9" s="38"/>
      <c r="DB9" s="38"/>
      <c r="DC9" s="38"/>
      <c r="DD9" s="38"/>
      <c r="DE9" s="38"/>
      <c r="DF9" s="38"/>
      <c r="DG9" s="38"/>
      <c r="DH9" s="38"/>
      <c r="DI9" s="38"/>
      <c r="DJ9" s="38"/>
      <c r="DK9" s="38"/>
      <c r="DL9" s="38"/>
      <c r="DM9" s="38"/>
      <c r="DN9" s="38"/>
      <c r="DO9" s="38"/>
      <c r="DP9" s="38"/>
      <c r="DQ9" s="38"/>
      <c r="DR9" s="38"/>
      <c r="DS9" s="38"/>
      <c r="DT9" s="38"/>
      <c r="DU9" s="38"/>
      <c r="DV9" s="38"/>
      <c r="DW9" s="38"/>
      <c r="DX9" s="38"/>
      <c r="DY9" s="38"/>
      <c r="DZ9" s="38"/>
      <c r="EA9" s="38"/>
      <c r="EB9" s="38"/>
      <c r="EC9" s="38"/>
      <c r="ED9" s="38"/>
      <c r="EE9" s="38"/>
      <c r="EF9" s="38"/>
      <c r="EG9" s="38"/>
      <c r="EH9" s="38"/>
      <c r="EI9" s="38"/>
      <c r="EJ9" s="38"/>
      <c r="EK9" s="38"/>
      <c r="EL9" s="38"/>
      <c r="EM9" s="38"/>
      <c r="EN9" s="38"/>
      <c r="EO9" s="38"/>
      <c r="EP9" s="38"/>
      <c r="EQ9" s="38"/>
      <c r="ER9" s="38"/>
      <c r="ES9" s="38"/>
      <c r="ET9" s="38"/>
      <c r="EU9" s="38"/>
      <c r="EV9" s="38"/>
      <c r="EW9" s="38"/>
      <c r="EX9" s="38"/>
      <c r="EY9" s="38"/>
      <c r="EZ9" s="38"/>
      <c r="FA9" s="38"/>
      <c r="FB9" s="38"/>
      <c r="FC9" s="38"/>
      <c r="FD9" s="38"/>
      <c r="FE9" s="38"/>
      <c r="FF9" s="38"/>
      <c r="FG9" s="38"/>
      <c r="FH9" s="38"/>
      <c r="FI9" s="38"/>
      <c r="FJ9" s="38"/>
      <c r="FK9" s="38"/>
      <c r="FL9" s="38"/>
      <c r="FM9" s="38"/>
      <c r="FN9" s="38"/>
      <c r="FO9" s="38"/>
      <c r="FP9" s="38"/>
      <c r="FQ9" s="38"/>
      <c r="FR9" s="38"/>
      <c r="FS9" s="38"/>
      <c r="FT9" s="38"/>
      <c r="FU9" s="38"/>
      <c r="FV9" s="38"/>
      <c r="FW9" s="38"/>
      <c r="FX9" s="38"/>
      <c r="FY9" s="38"/>
      <c r="FZ9" s="38"/>
      <c r="GA9" s="38"/>
      <c r="GB9" s="38"/>
      <c r="GC9" s="38"/>
      <c r="GD9" s="38"/>
      <c r="GE9" s="38"/>
      <c r="GF9" s="38"/>
      <c r="GG9" s="38"/>
      <c r="GH9" s="38"/>
      <c r="GI9" s="38"/>
      <c r="GJ9" s="38"/>
      <c r="GK9" s="38"/>
      <c r="GL9" s="38"/>
      <c r="GM9" s="38"/>
      <c r="GN9" s="38"/>
      <c r="GO9" s="38"/>
      <c r="GP9" s="38"/>
      <c r="GQ9" s="38"/>
      <c r="GR9" s="38"/>
      <c r="GS9" s="38"/>
      <c r="GT9" s="38"/>
      <c r="GU9" s="38"/>
      <c r="GV9" s="38"/>
      <c r="GW9" s="38"/>
      <c r="GX9" s="38"/>
      <c r="GY9" s="38"/>
      <c r="GZ9" s="38"/>
      <c r="HA9" s="38"/>
      <c r="HB9" s="38"/>
      <c r="HC9" s="38"/>
      <c r="HD9" s="38"/>
      <c r="HE9" s="38"/>
      <c r="HF9" s="38"/>
      <c r="HG9" s="38"/>
      <c r="HH9" s="38"/>
      <c r="HI9" s="38"/>
      <c r="HJ9" s="38"/>
      <c r="HK9" s="38"/>
      <c r="HL9" s="38"/>
      <c r="HM9" s="38"/>
      <c r="HN9" s="38"/>
      <c r="HO9" s="38"/>
      <c r="HP9" s="38"/>
      <c r="HQ9" s="38"/>
      <c r="HR9" s="38"/>
      <c r="HS9" s="38"/>
      <c r="HT9" s="38"/>
      <c r="HU9" s="38"/>
      <c r="HV9" s="38"/>
      <c r="HW9" s="38"/>
      <c r="HX9" s="38"/>
      <c r="HY9" s="38"/>
      <c r="HZ9" s="38"/>
      <c r="IA9" s="38"/>
      <c r="IB9" s="38"/>
      <c r="IC9" s="38"/>
      <c r="ID9" s="38"/>
      <c r="IE9" s="38"/>
      <c r="IF9" s="38"/>
      <c r="IG9" s="38"/>
      <c r="IH9" s="38"/>
      <c r="II9" s="38"/>
      <c r="IJ9" s="38"/>
      <c r="IK9" s="38"/>
      <c r="IL9" s="38"/>
      <c r="IM9" s="38"/>
      <c r="IN9" s="38"/>
      <c r="IO9" s="38"/>
      <c r="IP9" s="38"/>
      <c r="IQ9" s="38"/>
      <c r="IR9" s="38"/>
      <c r="IS9" s="38"/>
      <c r="IT9" s="38"/>
      <c r="IU9" s="38"/>
      <c r="IV9" s="38"/>
      <c r="IW9" s="38"/>
      <c r="IX9" s="38"/>
      <c r="IY9" s="38"/>
      <c r="IZ9" s="38"/>
      <c r="JA9" s="38"/>
      <c r="JB9" s="38"/>
      <c r="JC9" s="38"/>
      <c r="JD9" s="38"/>
      <c r="JE9" s="38"/>
      <c r="JF9" s="38"/>
      <c r="JG9" s="38"/>
      <c r="JH9" s="38"/>
      <c r="JI9" s="38"/>
      <c r="JJ9" s="38"/>
      <c r="JK9" s="38"/>
      <c r="JL9" s="38"/>
      <c r="JM9" s="38"/>
      <c r="JN9" s="38"/>
      <c r="JO9" s="38"/>
      <c r="JP9" s="38"/>
      <c r="JQ9" s="38"/>
      <c r="JR9" s="38"/>
      <c r="JS9" s="38"/>
      <c r="JT9" s="38"/>
      <c r="JU9" s="38"/>
      <c r="JV9" s="38"/>
      <c r="JW9" s="38"/>
      <c r="JX9" s="38"/>
      <c r="JY9" s="38"/>
      <c r="JZ9" s="38"/>
      <c r="KA9" s="38"/>
      <c r="KB9" s="38"/>
      <c r="KC9" s="38"/>
      <c r="KD9" s="38"/>
      <c r="KE9" s="38"/>
      <c r="KF9" s="38"/>
      <c r="KG9" s="38"/>
      <c r="KH9" s="38"/>
      <c r="KI9" s="38"/>
      <c r="KJ9" s="38"/>
      <c r="KK9" s="38"/>
      <c r="KL9" s="38"/>
      <c r="KM9" s="38"/>
      <c r="KN9" s="38"/>
      <c r="KO9" s="38"/>
      <c r="KP9" s="38"/>
      <c r="KQ9" s="38"/>
      <c r="KR9" s="38"/>
      <c r="KS9" s="38"/>
      <c r="KT9" s="38"/>
      <c r="KU9" s="38"/>
      <c r="KV9" s="38"/>
      <c r="KW9" s="38"/>
      <c r="KX9" s="38"/>
      <c r="KY9" s="38"/>
      <c r="KZ9" s="38"/>
      <c r="LA9" s="38"/>
      <c r="LB9" s="38"/>
      <c r="LC9" s="38"/>
      <c r="LD9" s="38"/>
      <c r="LE9" s="38"/>
      <c r="LF9" s="256"/>
    </row>
    <row r="10" spans="1:318" s="36" customFormat="1" ht="13.95" customHeight="1">
      <c r="A10" s="28"/>
      <c r="B10" s="753"/>
      <c r="C10" s="751"/>
      <c r="D10" s="751"/>
      <c r="E10" s="751"/>
      <c r="F10" s="751"/>
      <c r="G10" s="751"/>
      <c r="H10" s="751"/>
      <c r="I10" s="751"/>
      <c r="J10" s="751"/>
      <c r="K10" s="751"/>
      <c r="L10" s="751"/>
      <c r="M10" s="751"/>
      <c r="N10" s="751"/>
      <c r="O10" s="751"/>
      <c r="P10" s="751"/>
      <c r="Q10" s="751"/>
      <c r="R10" s="751"/>
      <c r="S10" s="751"/>
      <c r="T10" s="751"/>
      <c r="U10" s="751"/>
      <c r="V10" s="751"/>
      <c r="W10" s="751"/>
      <c r="X10" s="751"/>
      <c r="Y10" s="751"/>
      <c r="Z10" s="751"/>
      <c r="AA10" s="751"/>
      <c r="AB10" s="751"/>
      <c r="AC10" s="751"/>
      <c r="AD10" s="751"/>
      <c r="AE10" s="751"/>
      <c r="AF10" s="751"/>
      <c r="AG10" s="751"/>
      <c r="AH10" s="751"/>
      <c r="AI10" s="751"/>
      <c r="AJ10" s="751"/>
      <c r="AK10" s="751"/>
      <c r="AL10" s="751"/>
      <c r="AM10" s="751"/>
      <c r="AN10" s="751"/>
      <c r="AO10" s="751"/>
      <c r="AP10" s="751"/>
      <c r="AQ10" s="751"/>
      <c r="AR10" s="751"/>
      <c r="AS10" s="752"/>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8"/>
      <c r="BU10" s="38"/>
      <c r="BV10" s="38"/>
      <c r="BW10" s="38"/>
      <c r="BX10" s="38"/>
      <c r="BY10" s="38"/>
      <c r="BZ10" s="38"/>
      <c r="CA10" s="38"/>
      <c r="CB10" s="38"/>
      <c r="CC10" s="38"/>
      <c r="CD10" s="38"/>
      <c r="CE10" s="38"/>
      <c r="CF10" s="38"/>
      <c r="CG10" s="38"/>
      <c r="CH10" s="38"/>
      <c r="CI10" s="38"/>
      <c r="CJ10" s="38"/>
      <c r="CK10" s="38"/>
      <c r="CL10" s="38"/>
      <c r="CM10" s="38"/>
      <c r="CN10" s="38"/>
      <c r="CO10" s="38"/>
      <c r="CP10" s="38"/>
      <c r="CQ10" s="38"/>
      <c r="CR10" s="38"/>
      <c r="CS10" s="38"/>
      <c r="CT10" s="38"/>
      <c r="CU10" s="38"/>
      <c r="CV10" s="38"/>
      <c r="CW10" s="38"/>
      <c r="CX10" s="38"/>
      <c r="CY10" s="38"/>
      <c r="CZ10" s="38"/>
      <c r="DA10" s="38"/>
      <c r="DB10" s="38"/>
      <c r="DC10" s="38"/>
      <c r="DD10" s="38"/>
      <c r="DE10" s="38"/>
      <c r="DF10" s="38"/>
      <c r="DG10" s="38"/>
      <c r="DH10" s="38"/>
      <c r="DI10" s="38"/>
      <c r="DJ10" s="38"/>
      <c r="DK10" s="38"/>
      <c r="DL10" s="38"/>
      <c r="DM10" s="38"/>
      <c r="DN10" s="38"/>
      <c r="DO10" s="38"/>
      <c r="DP10" s="38"/>
      <c r="DQ10" s="38"/>
      <c r="DR10" s="38"/>
      <c r="DS10" s="38"/>
      <c r="DT10" s="38"/>
      <c r="DU10" s="38"/>
      <c r="DV10" s="38"/>
      <c r="DW10" s="38"/>
      <c r="DX10" s="38"/>
      <c r="DY10" s="38"/>
      <c r="DZ10" s="38"/>
      <c r="EA10" s="38"/>
      <c r="EB10" s="38"/>
      <c r="EC10" s="38"/>
      <c r="ED10" s="38"/>
      <c r="EE10" s="38"/>
      <c r="EF10" s="38"/>
      <c r="EG10" s="38"/>
      <c r="EH10" s="38"/>
      <c r="EI10" s="38"/>
      <c r="EJ10" s="38"/>
      <c r="EK10" s="38"/>
      <c r="EL10" s="38"/>
      <c r="EM10" s="38"/>
      <c r="EN10" s="38"/>
      <c r="EO10" s="38"/>
      <c r="EP10" s="38"/>
      <c r="EQ10" s="38"/>
      <c r="ER10" s="38"/>
      <c r="ES10" s="38"/>
      <c r="ET10" s="38"/>
      <c r="EU10" s="38"/>
      <c r="EV10" s="38"/>
      <c r="EW10" s="38"/>
      <c r="EX10" s="38"/>
      <c r="EY10" s="38"/>
      <c r="EZ10" s="38"/>
      <c r="FA10" s="38"/>
      <c r="FB10" s="38"/>
      <c r="FC10" s="38"/>
      <c r="FD10" s="38"/>
      <c r="FE10" s="38"/>
      <c r="FF10" s="38"/>
      <c r="FG10" s="38"/>
      <c r="FH10" s="38"/>
      <c r="FI10" s="38"/>
      <c r="FJ10" s="38"/>
      <c r="FK10" s="38"/>
      <c r="FL10" s="38"/>
      <c r="FM10" s="38"/>
      <c r="FN10" s="38"/>
      <c r="FO10" s="38"/>
      <c r="FP10" s="38"/>
      <c r="FQ10" s="38"/>
      <c r="FR10" s="38"/>
      <c r="FS10" s="38"/>
      <c r="FT10" s="38"/>
      <c r="FU10" s="38"/>
      <c r="FV10" s="38"/>
      <c r="FW10" s="38"/>
      <c r="FX10" s="38"/>
      <c r="FY10" s="38"/>
      <c r="FZ10" s="38"/>
      <c r="GA10" s="38"/>
      <c r="GB10" s="38"/>
      <c r="GC10" s="38"/>
      <c r="GD10" s="38"/>
      <c r="GE10" s="38"/>
      <c r="GF10" s="38"/>
      <c r="GG10" s="38"/>
      <c r="GH10" s="38"/>
      <c r="GI10" s="38"/>
      <c r="GJ10" s="38"/>
      <c r="GK10" s="38"/>
      <c r="GL10" s="38"/>
      <c r="GM10" s="38"/>
      <c r="GN10" s="38"/>
      <c r="GO10" s="38"/>
      <c r="GP10" s="38"/>
      <c r="GQ10" s="38"/>
      <c r="GR10" s="38"/>
      <c r="GS10" s="38"/>
      <c r="GT10" s="38"/>
      <c r="GU10" s="38"/>
      <c r="GV10" s="38"/>
      <c r="GW10" s="38"/>
      <c r="GX10" s="38"/>
      <c r="GY10" s="38"/>
      <c r="GZ10" s="38"/>
      <c r="HA10" s="38"/>
      <c r="HB10" s="38"/>
      <c r="HC10" s="38"/>
      <c r="HD10" s="38"/>
      <c r="HE10" s="38"/>
      <c r="HF10" s="38"/>
      <c r="HG10" s="38"/>
      <c r="HH10" s="38"/>
      <c r="HI10" s="38"/>
      <c r="HJ10" s="38"/>
      <c r="HK10" s="38"/>
      <c r="HL10" s="38"/>
      <c r="HM10" s="38"/>
      <c r="HN10" s="38"/>
      <c r="HO10" s="38"/>
      <c r="HP10" s="38"/>
      <c r="HQ10" s="38"/>
      <c r="HR10" s="38"/>
      <c r="HS10" s="38"/>
      <c r="HT10" s="38"/>
      <c r="HU10" s="38"/>
      <c r="HV10" s="38"/>
      <c r="HW10" s="38"/>
      <c r="HX10" s="38"/>
      <c r="HY10" s="38"/>
      <c r="HZ10" s="38"/>
      <c r="IA10" s="38"/>
      <c r="IB10" s="38"/>
      <c r="IC10" s="38"/>
      <c r="ID10" s="38"/>
      <c r="IE10" s="38"/>
      <c r="IF10" s="38"/>
      <c r="IG10" s="38"/>
      <c r="IH10" s="38"/>
      <c r="II10" s="38"/>
      <c r="IJ10" s="38"/>
      <c r="IK10" s="38"/>
      <c r="IL10" s="38"/>
      <c r="IM10" s="38"/>
      <c r="IN10" s="38"/>
      <c r="IO10" s="38"/>
      <c r="IP10" s="38"/>
      <c r="IQ10" s="38"/>
      <c r="IR10" s="38"/>
      <c r="IS10" s="38"/>
      <c r="IT10" s="38"/>
      <c r="IU10" s="38"/>
      <c r="IV10" s="38"/>
      <c r="IW10" s="38"/>
      <c r="IX10" s="38"/>
      <c r="IY10" s="38"/>
      <c r="IZ10" s="38"/>
      <c r="JA10" s="38"/>
      <c r="JB10" s="38"/>
      <c r="JC10" s="38"/>
      <c r="JD10" s="38"/>
      <c r="JE10" s="38"/>
      <c r="JF10" s="38"/>
      <c r="JG10" s="38"/>
      <c r="JH10" s="38"/>
      <c r="JI10" s="38"/>
      <c r="JJ10" s="38"/>
      <c r="JK10" s="38"/>
      <c r="JL10" s="38"/>
      <c r="JM10" s="38"/>
      <c r="JN10" s="38"/>
      <c r="JO10" s="38"/>
      <c r="JP10" s="38"/>
      <c r="JQ10" s="38"/>
      <c r="JR10" s="38"/>
      <c r="JS10" s="38"/>
      <c r="JT10" s="38"/>
      <c r="JU10" s="38"/>
      <c r="JV10" s="38"/>
      <c r="JW10" s="38"/>
      <c r="JX10" s="38"/>
      <c r="JY10" s="38"/>
      <c r="JZ10" s="38"/>
      <c r="KA10" s="38"/>
      <c r="KB10" s="38"/>
      <c r="KC10" s="38"/>
      <c r="KD10" s="38"/>
      <c r="KE10" s="38"/>
      <c r="KF10" s="38"/>
      <c r="KG10" s="38"/>
      <c r="KH10" s="38"/>
      <c r="KI10" s="38"/>
      <c r="KJ10" s="38"/>
      <c r="KK10" s="38"/>
      <c r="KL10" s="38"/>
      <c r="KM10" s="38"/>
      <c r="KN10" s="38"/>
      <c r="KO10" s="38"/>
      <c r="KP10" s="38"/>
      <c r="KQ10" s="38"/>
      <c r="KR10" s="38"/>
      <c r="KS10" s="38"/>
      <c r="KT10" s="38"/>
      <c r="KU10" s="38"/>
      <c r="KV10" s="38"/>
      <c r="KW10" s="38"/>
      <c r="KX10" s="38"/>
      <c r="KY10" s="38"/>
      <c r="KZ10" s="38"/>
      <c r="LA10" s="38"/>
      <c r="LB10" s="38"/>
      <c r="LC10" s="38"/>
      <c r="LD10" s="38"/>
      <c r="LE10" s="38"/>
      <c r="LF10" s="256"/>
    </row>
    <row r="11" spans="1:318" s="36" customFormat="1" ht="11.25" customHeight="1" thickBot="1">
      <c r="A11" s="28"/>
      <c r="B11" s="754"/>
      <c r="C11" s="755"/>
      <c r="D11" s="755"/>
      <c r="E11" s="755"/>
      <c r="F11" s="755"/>
      <c r="G11" s="755"/>
      <c r="H11" s="755"/>
      <c r="I11" s="755"/>
      <c r="J11" s="755"/>
      <c r="K11" s="755"/>
      <c r="L11" s="755"/>
      <c r="M11" s="755"/>
      <c r="N11" s="755"/>
      <c r="O11" s="755"/>
      <c r="P11" s="755"/>
      <c r="Q11" s="755"/>
      <c r="R11" s="755"/>
      <c r="S11" s="755"/>
      <c r="T11" s="755"/>
      <c r="U11" s="755"/>
      <c r="V11" s="755"/>
      <c r="W11" s="755"/>
      <c r="X11" s="755"/>
      <c r="Y11" s="755"/>
      <c r="Z11" s="755"/>
      <c r="AA11" s="755"/>
      <c r="AB11" s="755"/>
      <c r="AC11" s="755"/>
      <c r="AD11" s="755"/>
      <c r="AE11" s="755"/>
      <c r="AF11" s="755"/>
      <c r="AG11" s="755"/>
      <c r="AH11" s="755"/>
      <c r="AI11" s="755"/>
      <c r="AJ11" s="755"/>
      <c r="AK11" s="755"/>
      <c r="AL11" s="755"/>
      <c r="AM11" s="755"/>
      <c r="AN11" s="755"/>
      <c r="AO11" s="755"/>
      <c r="AP11" s="755"/>
      <c r="AQ11" s="755"/>
      <c r="AR11" s="755"/>
      <c r="AS11" s="756"/>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8"/>
      <c r="BU11" s="38"/>
      <c r="BV11" s="38"/>
      <c r="BW11" s="38"/>
      <c r="BX11" s="38"/>
      <c r="BY11" s="38"/>
      <c r="BZ11" s="38"/>
      <c r="CA11" s="38"/>
      <c r="CB11" s="38"/>
      <c r="CC11" s="38"/>
      <c r="CD11" s="38"/>
      <c r="CE11" s="38"/>
      <c r="CF11" s="38"/>
      <c r="CG11" s="38"/>
      <c r="CH11" s="38"/>
      <c r="CI11" s="38"/>
      <c r="CJ11" s="38"/>
      <c r="CK11" s="38"/>
      <c r="CL11" s="38"/>
      <c r="CM11" s="38"/>
      <c r="CN11" s="38"/>
      <c r="CO11" s="38"/>
      <c r="CP11" s="38"/>
      <c r="CQ11" s="38"/>
      <c r="CR11" s="38"/>
      <c r="CS11" s="38"/>
      <c r="CT11" s="38"/>
      <c r="CU11" s="38"/>
      <c r="CV11" s="38"/>
      <c r="CW11" s="38"/>
      <c r="CX11" s="38"/>
      <c r="CY11" s="38"/>
      <c r="CZ11" s="38"/>
      <c r="DA11" s="38"/>
      <c r="DB11" s="38"/>
      <c r="DC11" s="38"/>
      <c r="DD11" s="38"/>
      <c r="DE11" s="38"/>
      <c r="DF11" s="38"/>
      <c r="DG11" s="38"/>
      <c r="DH11" s="38"/>
      <c r="DI11" s="38"/>
      <c r="DJ11" s="38"/>
      <c r="DK11" s="38"/>
      <c r="DL11" s="38"/>
      <c r="DM11" s="38"/>
      <c r="DN11" s="38"/>
      <c r="DO11" s="38"/>
      <c r="DP11" s="38"/>
      <c r="DQ11" s="38"/>
      <c r="DR11" s="38"/>
      <c r="DS11" s="38"/>
      <c r="DT11" s="38"/>
      <c r="DU11" s="38"/>
      <c r="DV11" s="38"/>
      <c r="DW11" s="38"/>
      <c r="DX11" s="38"/>
      <c r="DY11" s="38"/>
      <c r="DZ11" s="38"/>
      <c r="EA11" s="38"/>
      <c r="EB11" s="38"/>
      <c r="EC11" s="38"/>
      <c r="ED11" s="38"/>
      <c r="EE11" s="38"/>
      <c r="EF11" s="38"/>
      <c r="EG11" s="38"/>
      <c r="EH11" s="38"/>
      <c r="EI11" s="38"/>
      <c r="EJ11" s="38"/>
      <c r="EK11" s="38"/>
      <c r="EL11" s="38"/>
      <c r="EM11" s="38"/>
      <c r="EN11" s="38"/>
      <c r="EO11" s="38"/>
      <c r="EP11" s="38"/>
      <c r="EQ11" s="38"/>
      <c r="ER11" s="38"/>
      <c r="ES11" s="38"/>
      <c r="ET11" s="38"/>
      <c r="EU11" s="38"/>
      <c r="EV11" s="38"/>
      <c r="EW11" s="38"/>
      <c r="EX11" s="38"/>
      <c r="EY11" s="38"/>
      <c r="EZ11" s="38"/>
      <c r="FA11" s="38"/>
      <c r="FB11" s="38"/>
      <c r="FC11" s="38"/>
      <c r="FD11" s="38"/>
      <c r="FE11" s="38"/>
      <c r="FF11" s="38"/>
      <c r="FG11" s="38"/>
      <c r="FH11" s="38"/>
      <c r="FI11" s="38"/>
      <c r="FJ11" s="38"/>
      <c r="FK11" s="38"/>
      <c r="FL11" s="38"/>
      <c r="FM11" s="38"/>
      <c r="FN11" s="38"/>
      <c r="FO11" s="38"/>
      <c r="FP11" s="38"/>
      <c r="FQ11" s="38"/>
      <c r="FR11" s="38"/>
      <c r="FS11" s="38"/>
      <c r="FT11" s="38"/>
      <c r="FU11" s="38"/>
      <c r="FV11" s="38"/>
      <c r="FW11" s="38"/>
      <c r="FX11" s="38"/>
      <c r="FY11" s="38"/>
      <c r="FZ11" s="38"/>
      <c r="GA11" s="38"/>
      <c r="GB11" s="38"/>
      <c r="GC11" s="38"/>
      <c r="GD11" s="38"/>
      <c r="GE11" s="38"/>
      <c r="GF11" s="38"/>
      <c r="GG11" s="38"/>
      <c r="GH11" s="38"/>
      <c r="GI11" s="38"/>
      <c r="GJ11" s="38"/>
      <c r="GK11" s="38"/>
      <c r="GL11" s="38"/>
      <c r="GM11" s="38"/>
      <c r="GN11" s="38"/>
      <c r="GO11" s="38"/>
      <c r="GP11" s="38"/>
      <c r="GQ11" s="38"/>
      <c r="GR11" s="38"/>
      <c r="GS11" s="38"/>
      <c r="GT11" s="38"/>
      <c r="GU11" s="38"/>
      <c r="GV11" s="38"/>
      <c r="GW11" s="38"/>
      <c r="GX11" s="38"/>
      <c r="GY11" s="38"/>
      <c r="GZ11" s="38"/>
      <c r="HA11" s="38"/>
      <c r="HB11" s="38"/>
      <c r="HC11" s="38"/>
      <c r="HD11" s="38"/>
      <c r="HE11" s="38"/>
      <c r="HF11" s="38"/>
      <c r="HG11" s="38"/>
      <c r="HH11" s="38"/>
      <c r="HI11" s="38"/>
      <c r="HJ11" s="38"/>
      <c r="HK11" s="38"/>
      <c r="HL11" s="38"/>
      <c r="HM11" s="38"/>
      <c r="HN11" s="38"/>
      <c r="HO11" s="38"/>
      <c r="HP11" s="38"/>
      <c r="HQ11" s="38"/>
      <c r="HR11" s="38"/>
      <c r="HS11" s="38"/>
      <c r="HT11" s="38"/>
      <c r="HU11" s="38"/>
      <c r="HV11" s="38"/>
      <c r="HW11" s="38"/>
      <c r="HX11" s="38"/>
      <c r="HY11" s="38"/>
      <c r="HZ11" s="38"/>
      <c r="IA11" s="38"/>
      <c r="IB11" s="38"/>
      <c r="IC11" s="38"/>
      <c r="ID11" s="38"/>
      <c r="IE11" s="38"/>
      <c r="IF11" s="38"/>
      <c r="IG11" s="38"/>
      <c r="IH11" s="38"/>
      <c r="II11" s="38"/>
      <c r="IJ11" s="38"/>
      <c r="IK11" s="38"/>
      <c r="IL11" s="38"/>
      <c r="IM11" s="38"/>
      <c r="IN11" s="38"/>
      <c r="IO11" s="38"/>
      <c r="IP11" s="38"/>
      <c r="IQ11" s="38"/>
      <c r="IR11" s="38"/>
      <c r="IS11" s="38"/>
      <c r="IT11" s="38"/>
      <c r="IU11" s="38"/>
      <c r="IV11" s="38"/>
      <c r="IW11" s="38"/>
      <c r="IX11" s="38"/>
      <c r="IY11" s="38"/>
      <c r="IZ11" s="38"/>
      <c r="JA11" s="38"/>
      <c r="JB11" s="38"/>
      <c r="JC11" s="38"/>
      <c r="JD11" s="38"/>
      <c r="JE11" s="38"/>
      <c r="JF11" s="38"/>
      <c r="JG11" s="38"/>
      <c r="JH11" s="38"/>
      <c r="JI11" s="38"/>
      <c r="JJ11" s="38"/>
      <c r="JK11" s="38"/>
      <c r="JL11" s="38"/>
      <c r="JM11" s="38"/>
      <c r="JN11" s="38"/>
      <c r="JO11" s="38"/>
      <c r="JP11" s="38"/>
      <c r="JQ11" s="38"/>
      <c r="JR11" s="38"/>
      <c r="JS11" s="38"/>
      <c r="JT11" s="38"/>
      <c r="JU11" s="38"/>
      <c r="JV11" s="38"/>
      <c r="JW11" s="38"/>
      <c r="JX11" s="38"/>
      <c r="JY11" s="38"/>
      <c r="JZ11" s="38"/>
      <c r="KA11" s="38"/>
      <c r="KB11" s="38"/>
      <c r="KC11" s="38"/>
      <c r="KD11" s="38"/>
      <c r="KE11" s="38"/>
      <c r="KF11" s="38"/>
      <c r="KG11" s="38"/>
      <c r="KH11" s="38"/>
      <c r="KI11" s="38"/>
      <c r="KJ11" s="38"/>
      <c r="KK11" s="38"/>
      <c r="KL11" s="38"/>
      <c r="KM11" s="38"/>
      <c r="KN11" s="38"/>
      <c r="KO11" s="38"/>
      <c r="KP11" s="38"/>
      <c r="KQ11" s="38"/>
      <c r="KR11" s="38"/>
      <c r="KS11" s="38"/>
      <c r="KT11" s="38"/>
      <c r="KU11" s="38"/>
      <c r="KV11" s="38"/>
      <c r="KW11" s="38"/>
      <c r="KX11" s="38"/>
      <c r="KY11" s="38"/>
      <c r="KZ11" s="38"/>
      <c r="LA11" s="38"/>
      <c r="LB11" s="38"/>
      <c r="LC11" s="38"/>
      <c r="LD11" s="38"/>
      <c r="LE11" s="38"/>
      <c r="LF11" s="256"/>
    </row>
    <row r="12" spans="1:318" s="34" customFormat="1" ht="12.75" customHeight="1" thickTop="1">
      <c r="A12" s="31"/>
      <c r="B12" s="810" t="s">
        <v>507</v>
      </c>
      <c r="C12" s="35"/>
      <c r="D12" s="808" t="s">
        <v>506</v>
      </c>
      <c r="E12" s="809"/>
      <c r="F12" s="809"/>
      <c r="G12" s="809"/>
      <c r="H12" s="809"/>
      <c r="I12" s="809"/>
      <c r="J12" s="809"/>
      <c r="K12" s="809"/>
      <c r="L12" s="809"/>
      <c r="M12" s="809"/>
      <c r="N12" s="809"/>
      <c r="O12" s="809"/>
      <c r="P12" s="809"/>
      <c r="Q12" s="809"/>
      <c r="R12" s="809"/>
      <c r="S12" s="809"/>
      <c r="T12" s="809" t="s">
        <v>505</v>
      </c>
      <c r="U12" s="809"/>
      <c r="V12" s="812"/>
      <c r="W12" s="808" t="s">
        <v>504</v>
      </c>
      <c r="X12" s="809"/>
      <c r="Y12" s="809"/>
      <c r="Z12" s="809" t="s">
        <v>503</v>
      </c>
      <c r="AA12" s="809"/>
      <c r="AB12" s="809"/>
      <c r="AC12" s="809"/>
      <c r="AD12" s="809"/>
      <c r="AE12" s="809"/>
      <c r="AF12" s="809" t="s">
        <v>502</v>
      </c>
      <c r="AG12" s="809"/>
      <c r="AH12" s="809"/>
      <c r="AI12" s="809"/>
      <c r="AJ12" s="809"/>
      <c r="AK12" s="809"/>
      <c r="AL12" s="809"/>
      <c r="AM12" s="809"/>
      <c r="AN12" s="809"/>
      <c r="AO12" s="809" t="s">
        <v>501</v>
      </c>
      <c r="AP12" s="809"/>
      <c r="AQ12" s="809"/>
      <c r="AR12" s="809"/>
      <c r="AS12" s="81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257"/>
      <c r="BU12" s="257"/>
      <c r="BV12" s="257"/>
      <c r="BW12" s="257"/>
      <c r="BX12" s="257"/>
      <c r="BY12" s="257"/>
      <c r="BZ12" s="257"/>
      <c r="CA12" s="257"/>
      <c r="CB12" s="257"/>
      <c r="CC12" s="257"/>
      <c r="CD12" s="257"/>
      <c r="CE12" s="257"/>
      <c r="CF12" s="257"/>
      <c r="CG12" s="257"/>
      <c r="CH12" s="257"/>
      <c r="CI12" s="257"/>
      <c r="CJ12" s="257"/>
      <c r="CK12" s="257"/>
      <c r="CL12" s="257"/>
      <c r="CM12" s="257"/>
      <c r="CN12" s="257"/>
      <c r="CO12" s="257"/>
      <c r="CP12" s="257"/>
      <c r="CQ12" s="257"/>
      <c r="CR12" s="257"/>
      <c r="CS12" s="257"/>
      <c r="CT12" s="257"/>
      <c r="CU12" s="257"/>
      <c r="CV12" s="257"/>
      <c r="CW12" s="257"/>
      <c r="CX12" s="257"/>
      <c r="CY12" s="257"/>
      <c r="CZ12" s="257"/>
      <c r="DA12" s="257"/>
      <c r="DB12" s="257"/>
      <c r="DC12" s="257"/>
      <c r="DD12" s="257"/>
      <c r="DE12" s="257"/>
      <c r="DF12" s="257"/>
      <c r="DG12" s="257"/>
      <c r="DH12" s="257"/>
      <c r="DI12" s="257"/>
      <c r="DJ12" s="257"/>
      <c r="DK12" s="257"/>
      <c r="DL12" s="257"/>
      <c r="DM12" s="257"/>
      <c r="DN12" s="257"/>
      <c r="DO12" s="257"/>
      <c r="DP12" s="257"/>
      <c r="DQ12" s="257"/>
      <c r="DR12" s="257"/>
      <c r="DS12" s="257"/>
      <c r="DT12" s="257"/>
      <c r="DU12" s="257"/>
      <c r="DV12" s="257"/>
      <c r="DW12" s="257"/>
      <c r="DX12" s="257"/>
      <c r="DY12" s="257"/>
      <c r="DZ12" s="257"/>
      <c r="EA12" s="257"/>
      <c r="EB12" s="257"/>
      <c r="EC12" s="257"/>
      <c r="ED12" s="257"/>
      <c r="EE12" s="257"/>
      <c r="EF12" s="257"/>
      <c r="EG12" s="257"/>
      <c r="EH12" s="257"/>
      <c r="EI12" s="257"/>
      <c r="EJ12" s="257"/>
      <c r="EK12" s="257"/>
      <c r="EL12" s="257"/>
      <c r="EM12" s="257"/>
      <c r="EN12" s="257"/>
      <c r="EO12" s="257"/>
      <c r="EP12" s="257"/>
      <c r="EQ12" s="257"/>
      <c r="ER12" s="257"/>
      <c r="ES12" s="257"/>
      <c r="ET12" s="257"/>
      <c r="EU12" s="257"/>
      <c r="EV12" s="257"/>
      <c r="EW12" s="257"/>
      <c r="EX12" s="257"/>
      <c r="EY12" s="257"/>
      <c r="EZ12" s="257"/>
      <c r="FA12" s="257"/>
      <c r="FB12" s="257"/>
      <c r="FC12" s="257"/>
      <c r="FD12" s="257"/>
      <c r="FE12" s="257"/>
      <c r="FF12" s="257"/>
      <c r="FG12" s="257"/>
      <c r="FH12" s="257"/>
      <c r="FI12" s="257"/>
      <c r="FJ12" s="257"/>
      <c r="FK12" s="257"/>
      <c r="FL12" s="257"/>
      <c r="FM12" s="257"/>
      <c r="FN12" s="257"/>
      <c r="FO12" s="257"/>
      <c r="FP12" s="257"/>
      <c r="FQ12" s="257"/>
      <c r="FR12" s="257"/>
      <c r="FS12" s="257"/>
      <c r="FT12" s="257"/>
      <c r="FU12" s="257"/>
      <c r="FV12" s="257"/>
      <c r="FW12" s="257"/>
      <c r="FX12" s="257"/>
      <c r="FY12" s="257"/>
      <c r="FZ12" s="257"/>
      <c r="GA12" s="257"/>
      <c r="GB12" s="257"/>
      <c r="GC12" s="257"/>
      <c r="GD12" s="257"/>
      <c r="GE12" s="257"/>
      <c r="GF12" s="257"/>
      <c r="GG12" s="257"/>
      <c r="GH12" s="257"/>
      <c r="GI12" s="257"/>
      <c r="GJ12" s="257"/>
      <c r="GK12" s="257"/>
      <c r="GL12" s="257"/>
      <c r="GM12" s="257"/>
      <c r="GN12" s="257"/>
      <c r="GO12" s="257"/>
      <c r="GP12" s="257"/>
      <c r="GQ12" s="257"/>
      <c r="GR12" s="257"/>
      <c r="GS12" s="257"/>
      <c r="GT12" s="257"/>
      <c r="GU12" s="257"/>
      <c r="GV12" s="257"/>
      <c r="GW12" s="257"/>
      <c r="GX12" s="257"/>
      <c r="GY12" s="257"/>
      <c r="GZ12" s="257"/>
      <c r="HA12" s="257"/>
      <c r="HB12" s="257"/>
      <c r="HC12" s="257"/>
      <c r="HD12" s="257"/>
      <c r="HE12" s="257"/>
      <c r="HF12" s="257"/>
      <c r="HG12" s="257"/>
      <c r="HH12" s="257"/>
      <c r="HI12" s="257"/>
      <c r="HJ12" s="257"/>
      <c r="HK12" s="257"/>
      <c r="HL12" s="257"/>
      <c r="HM12" s="257"/>
      <c r="HN12" s="257"/>
      <c r="HO12" s="257"/>
      <c r="HP12" s="257"/>
      <c r="HQ12" s="257"/>
      <c r="HR12" s="257"/>
      <c r="HS12" s="257"/>
      <c r="HT12" s="257"/>
      <c r="HU12" s="257"/>
      <c r="HV12" s="257"/>
      <c r="HW12" s="257"/>
      <c r="HX12" s="257"/>
      <c r="HY12" s="257"/>
      <c r="HZ12" s="257"/>
      <c r="IA12" s="257"/>
      <c r="IB12" s="257"/>
      <c r="IC12" s="257"/>
      <c r="ID12" s="257"/>
      <c r="IE12" s="257"/>
      <c r="IF12" s="257"/>
      <c r="IG12" s="257"/>
      <c r="IH12" s="257"/>
      <c r="II12" s="257"/>
      <c r="IJ12" s="257"/>
      <c r="IK12" s="257"/>
      <c r="IL12" s="257"/>
      <c r="IM12" s="257"/>
      <c r="IN12" s="257"/>
      <c r="IO12" s="257"/>
      <c r="IP12" s="257"/>
      <c r="IQ12" s="257"/>
      <c r="IR12" s="257"/>
      <c r="IS12" s="257"/>
      <c r="IT12" s="257"/>
      <c r="IU12" s="257"/>
      <c r="IV12" s="257"/>
      <c r="IW12" s="257"/>
      <c r="IX12" s="257"/>
      <c r="IY12" s="257"/>
      <c r="IZ12" s="257"/>
      <c r="JA12" s="257"/>
      <c r="JB12" s="257"/>
      <c r="JC12" s="257"/>
      <c r="JD12" s="257"/>
      <c r="JE12" s="257"/>
      <c r="JF12" s="257"/>
      <c r="JG12" s="257"/>
      <c r="JH12" s="257"/>
      <c r="JI12" s="257"/>
      <c r="JJ12" s="257"/>
      <c r="JK12" s="257"/>
      <c r="JL12" s="257"/>
      <c r="JM12" s="257"/>
      <c r="JN12" s="257"/>
      <c r="JO12" s="257"/>
      <c r="JP12" s="257"/>
      <c r="JQ12" s="257"/>
      <c r="JR12" s="257"/>
      <c r="JS12" s="257"/>
      <c r="JT12" s="257"/>
      <c r="JU12" s="257"/>
      <c r="JV12" s="257"/>
      <c r="JW12" s="257"/>
      <c r="JX12" s="257"/>
      <c r="JY12" s="257"/>
      <c r="JZ12" s="257"/>
      <c r="KA12" s="257"/>
      <c r="KB12" s="257"/>
      <c r="KC12" s="257"/>
      <c r="KD12" s="257"/>
      <c r="KE12" s="257"/>
      <c r="KF12" s="257"/>
      <c r="KG12" s="257"/>
      <c r="KH12" s="257"/>
      <c r="KI12" s="257"/>
      <c r="KJ12" s="257"/>
      <c r="KK12" s="257"/>
      <c r="KL12" s="257"/>
      <c r="KM12" s="257"/>
      <c r="KN12" s="257"/>
      <c r="KO12" s="257"/>
      <c r="KP12" s="257"/>
      <c r="KQ12" s="257"/>
      <c r="KR12" s="257"/>
      <c r="KS12" s="257"/>
      <c r="KT12" s="257"/>
      <c r="KU12" s="257"/>
      <c r="KV12" s="257"/>
      <c r="KW12" s="257"/>
      <c r="KX12" s="257"/>
      <c r="KY12" s="257"/>
      <c r="KZ12" s="257"/>
      <c r="LA12" s="257"/>
      <c r="LB12" s="257"/>
      <c r="LC12" s="257"/>
      <c r="LD12" s="257"/>
      <c r="LE12" s="257"/>
      <c r="LF12" s="257"/>
    </row>
    <row r="13" spans="1:318" s="34" customFormat="1" ht="12.75" customHeight="1">
      <c r="A13" s="31"/>
      <c r="B13" s="811"/>
      <c r="C13" s="32"/>
      <c r="D13" s="815"/>
      <c r="E13" s="815"/>
      <c r="F13" s="815"/>
      <c r="G13" s="815"/>
      <c r="H13" s="815"/>
      <c r="I13" s="815"/>
      <c r="J13" s="815"/>
      <c r="K13" s="815"/>
      <c r="L13" s="815"/>
      <c r="M13" s="815"/>
      <c r="N13" s="815"/>
      <c r="O13" s="815"/>
      <c r="P13" s="815"/>
      <c r="Q13" s="815"/>
      <c r="R13" s="815"/>
      <c r="S13" s="815"/>
      <c r="T13" s="814"/>
      <c r="U13" s="814"/>
      <c r="V13" s="814"/>
      <c r="W13" s="768"/>
      <c r="X13" s="768"/>
      <c r="Y13" s="768"/>
      <c r="Z13" s="768"/>
      <c r="AA13" s="768"/>
      <c r="AB13" s="768"/>
      <c r="AC13" s="768"/>
      <c r="AD13" s="768"/>
      <c r="AE13" s="768"/>
      <c r="AF13" s="768"/>
      <c r="AG13" s="768"/>
      <c r="AH13" s="768"/>
      <c r="AI13" s="768"/>
      <c r="AJ13" s="768"/>
      <c r="AK13" s="768"/>
      <c r="AL13" s="768"/>
      <c r="AM13" s="768"/>
      <c r="AN13" s="768"/>
      <c r="AO13" s="768"/>
      <c r="AP13" s="768"/>
      <c r="AQ13" s="768"/>
      <c r="AR13" s="768"/>
      <c r="AS13" s="769"/>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257"/>
      <c r="BU13" s="257"/>
      <c r="BV13" s="257"/>
      <c r="BW13" s="257"/>
      <c r="BX13" s="257"/>
      <c r="BY13" s="257"/>
      <c r="BZ13" s="257"/>
      <c r="CA13" s="257"/>
      <c r="CB13" s="257"/>
      <c r="CC13" s="257"/>
      <c r="CD13" s="257"/>
      <c r="CE13" s="257"/>
      <c r="CF13" s="257"/>
      <c r="CG13" s="257"/>
      <c r="CH13" s="257"/>
      <c r="CI13" s="257"/>
      <c r="CJ13" s="257"/>
      <c r="CK13" s="257"/>
      <c r="CL13" s="257"/>
      <c r="CM13" s="257"/>
      <c r="CN13" s="257"/>
      <c r="CO13" s="257"/>
      <c r="CP13" s="257"/>
      <c r="CQ13" s="257"/>
      <c r="CR13" s="257"/>
      <c r="CS13" s="257"/>
      <c r="CT13" s="257"/>
      <c r="CU13" s="257"/>
      <c r="CV13" s="257"/>
      <c r="CW13" s="257"/>
      <c r="CX13" s="257"/>
      <c r="CY13" s="257"/>
      <c r="CZ13" s="257"/>
      <c r="DA13" s="257"/>
      <c r="DB13" s="257"/>
      <c r="DC13" s="257"/>
      <c r="DD13" s="257"/>
      <c r="DE13" s="257"/>
      <c r="DF13" s="257"/>
      <c r="DG13" s="257"/>
      <c r="DH13" s="257"/>
      <c r="DI13" s="257"/>
      <c r="DJ13" s="257"/>
      <c r="DK13" s="257"/>
      <c r="DL13" s="257"/>
      <c r="DM13" s="257"/>
      <c r="DN13" s="257"/>
      <c r="DO13" s="257"/>
      <c r="DP13" s="257"/>
      <c r="DQ13" s="257"/>
      <c r="DR13" s="257"/>
      <c r="DS13" s="257"/>
      <c r="DT13" s="257"/>
      <c r="DU13" s="257"/>
      <c r="DV13" s="257"/>
      <c r="DW13" s="257"/>
      <c r="DX13" s="257"/>
      <c r="DY13" s="257"/>
      <c r="DZ13" s="257"/>
      <c r="EA13" s="257"/>
      <c r="EB13" s="257"/>
      <c r="EC13" s="257"/>
      <c r="ED13" s="257"/>
      <c r="EE13" s="257"/>
      <c r="EF13" s="257"/>
      <c r="EG13" s="257"/>
      <c r="EH13" s="257"/>
      <c r="EI13" s="257"/>
      <c r="EJ13" s="257"/>
      <c r="EK13" s="257"/>
      <c r="EL13" s="257"/>
      <c r="EM13" s="257"/>
      <c r="EN13" s="257"/>
      <c r="EO13" s="257"/>
      <c r="EP13" s="257"/>
      <c r="EQ13" s="257"/>
      <c r="ER13" s="257"/>
      <c r="ES13" s="257"/>
      <c r="ET13" s="257"/>
      <c r="EU13" s="257"/>
      <c r="EV13" s="257"/>
      <c r="EW13" s="257"/>
      <c r="EX13" s="257"/>
      <c r="EY13" s="257"/>
      <c r="EZ13" s="257"/>
      <c r="FA13" s="257"/>
      <c r="FB13" s="257"/>
      <c r="FC13" s="257"/>
      <c r="FD13" s="257"/>
      <c r="FE13" s="257"/>
      <c r="FF13" s="257"/>
      <c r="FG13" s="257"/>
      <c r="FH13" s="257"/>
      <c r="FI13" s="257"/>
      <c r="FJ13" s="257"/>
      <c r="FK13" s="257"/>
      <c r="FL13" s="257"/>
      <c r="FM13" s="257"/>
      <c r="FN13" s="257"/>
      <c r="FO13" s="257"/>
      <c r="FP13" s="257"/>
      <c r="FQ13" s="257"/>
      <c r="FR13" s="257"/>
      <c r="FS13" s="257"/>
      <c r="FT13" s="257"/>
      <c r="FU13" s="257"/>
      <c r="FV13" s="257"/>
      <c r="FW13" s="257"/>
      <c r="FX13" s="257"/>
      <c r="FY13" s="257"/>
      <c r="FZ13" s="257"/>
      <c r="GA13" s="257"/>
      <c r="GB13" s="257"/>
      <c r="GC13" s="257"/>
      <c r="GD13" s="257"/>
      <c r="GE13" s="257"/>
      <c r="GF13" s="257"/>
      <c r="GG13" s="257"/>
      <c r="GH13" s="257"/>
      <c r="GI13" s="257"/>
      <c r="GJ13" s="257"/>
      <c r="GK13" s="257"/>
      <c r="GL13" s="257"/>
      <c r="GM13" s="257"/>
      <c r="GN13" s="257"/>
      <c r="GO13" s="257"/>
      <c r="GP13" s="257"/>
      <c r="GQ13" s="257"/>
      <c r="GR13" s="257"/>
      <c r="GS13" s="257"/>
      <c r="GT13" s="257"/>
      <c r="GU13" s="257"/>
      <c r="GV13" s="257"/>
      <c r="GW13" s="257"/>
      <c r="GX13" s="257"/>
      <c r="GY13" s="257"/>
      <c r="GZ13" s="257"/>
      <c r="HA13" s="257"/>
      <c r="HB13" s="257"/>
      <c r="HC13" s="257"/>
      <c r="HD13" s="257"/>
      <c r="HE13" s="257"/>
      <c r="HF13" s="257"/>
      <c r="HG13" s="257"/>
      <c r="HH13" s="257"/>
      <c r="HI13" s="257"/>
      <c r="HJ13" s="257"/>
      <c r="HK13" s="257"/>
      <c r="HL13" s="257"/>
      <c r="HM13" s="257"/>
      <c r="HN13" s="257"/>
      <c r="HO13" s="257"/>
      <c r="HP13" s="257"/>
      <c r="HQ13" s="257"/>
      <c r="HR13" s="257"/>
      <c r="HS13" s="257"/>
      <c r="HT13" s="257"/>
      <c r="HU13" s="257"/>
      <c r="HV13" s="257"/>
      <c r="HW13" s="257"/>
      <c r="HX13" s="257"/>
      <c r="HY13" s="257"/>
      <c r="HZ13" s="257"/>
      <c r="IA13" s="257"/>
      <c r="IB13" s="257"/>
      <c r="IC13" s="257"/>
      <c r="ID13" s="257"/>
      <c r="IE13" s="257"/>
      <c r="IF13" s="257"/>
      <c r="IG13" s="257"/>
      <c r="IH13" s="257"/>
      <c r="II13" s="257"/>
      <c r="IJ13" s="257"/>
      <c r="IK13" s="257"/>
      <c r="IL13" s="257"/>
      <c r="IM13" s="257"/>
      <c r="IN13" s="257"/>
      <c r="IO13" s="257"/>
      <c r="IP13" s="257"/>
      <c r="IQ13" s="257"/>
      <c r="IR13" s="257"/>
      <c r="IS13" s="257"/>
      <c r="IT13" s="257"/>
      <c r="IU13" s="257"/>
      <c r="IV13" s="257"/>
      <c r="IW13" s="257"/>
      <c r="IX13" s="257"/>
      <c r="IY13" s="257"/>
      <c r="IZ13" s="257"/>
      <c r="JA13" s="257"/>
      <c r="JB13" s="257"/>
      <c r="JC13" s="257"/>
      <c r="JD13" s="257"/>
      <c r="JE13" s="257"/>
      <c r="JF13" s="257"/>
      <c r="JG13" s="257"/>
      <c r="JH13" s="257"/>
      <c r="JI13" s="257"/>
      <c r="JJ13" s="257"/>
      <c r="JK13" s="257"/>
      <c r="JL13" s="257"/>
      <c r="JM13" s="257"/>
      <c r="JN13" s="257"/>
      <c r="JO13" s="257"/>
      <c r="JP13" s="257"/>
      <c r="JQ13" s="257"/>
      <c r="JR13" s="257"/>
      <c r="JS13" s="257"/>
      <c r="JT13" s="257"/>
      <c r="JU13" s="257"/>
      <c r="JV13" s="257"/>
      <c r="JW13" s="257"/>
      <c r="JX13" s="257"/>
      <c r="JY13" s="257"/>
      <c r="JZ13" s="257"/>
      <c r="KA13" s="257"/>
      <c r="KB13" s="257"/>
      <c r="KC13" s="257"/>
      <c r="KD13" s="257"/>
      <c r="KE13" s="257"/>
      <c r="KF13" s="257"/>
      <c r="KG13" s="257"/>
      <c r="KH13" s="257"/>
      <c r="KI13" s="257"/>
      <c r="KJ13" s="257"/>
      <c r="KK13" s="257"/>
      <c r="KL13" s="257"/>
      <c r="KM13" s="257"/>
      <c r="KN13" s="257"/>
      <c r="KO13" s="257"/>
      <c r="KP13" s="257"/>
      <c r="KQ13" s="257"/>
      <c r="KR13" s="257"/>
      <c r="KS13" s="257"/>
      <c r="KT13" s="257"/>
      <c r="KU13" s="257"/>
      <c r="KV13" s="257"/>
      <c r="KW13" s="257"/>
      <c r="KX13" s="257"/>
      <c r="KY13" s="257"/>
      <c r="KZ13" s="257"/>
      <c r="LA13" s="257"/>
      <c r="LB13" s="257"/>
      <c r="LC13" s="257"/>
      <c r="LD13" s="257"/>
      <c r="LE13" s="257"/>
      <c r="LF13" s="257"/>
    </row>
    <row r="14" spans="1:318" s="33" customFormat="1" ht="23.25" customHeight="1" thickBot="1">
      <c r="A14" s="31"/>
      <c r="B14" s="811"/>
      <c r="C14" s="32"/>
      <c r="D14" s="63" t="s">
        <v>499</v>
      </c>
      <c r="E14" s="64"/>
      <c r="F14" s="64"/>
      <c r="G14" s="64"/>
      <c r="H14" s="64"/>
      <c r="I14" s="64"/>
      <c r="J14" s="64"/>
      <c r="K14" s="64"/>
      <c r="L14" s="64"/>
      <c r="M14" s="64"/>
      <c r="N14" s="64"/>
      <c r="O14" s="64"/>
      <c r="P14" s="64"/>
      <c r="Q14" s="64"/>
      <c r="R14" s="64"/>
      <c r="S14" s="64"/>
      <c r="T14" s="64"/>
      <c r="U14" s="64"/>
      <c r="V14" s="64"/>
      <c r="W14" s="64" t="s">
        <v>742</v>
      </c>
      <c r="X14" s="64"/>
      <c r="Y14" s="64"/>
      <c r="Z14" s="64"/>
      <c r="AA14" s="64"/>
      <c r="AB14" s="64"/>
      <c r="AC14" s="64"/>
      <c r="AD14" s="64"/>
      <c r="AE14" s="64"/>
      <c r="AF14" s="64"/>
      <c r="AG14" s="64"/>
      <c r="AH14" s="64"/>
      <c r="AI14" s="64"/>
      <c r="AJ14" s="64"/>
      <c r="AK14" s="64"/>
      <c r="AL14" s="62"/>
      <c r="AM14" s="62"/>
      <c r="AN14" s="62"/>
      <c r="AO14" s="62"/>
      <c r="AP14" s="62"/>
      <c r="AQ14" s="770" t="s">
        <v>500</v>
      </c>
      <c r="AR14" s="771"/>
      <c r="AS14" s="772"/>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255"/>
      <c r="BU14" s="255"/>
      <c r="BV14" s="255"/>
      <c r="BW14" s="255"/>
      <c r="BX14" s="255"/>
      <c r="BY14" s="255"/>
      <c r="BZ14" s="255"/>
      <c r="CA14" s="255"/>
      <c r="CB14" s="255"/>
      <c r="CC14" s="255"/>
      <c r="CD14" s="255"/>
      <c r="CE14" s="255"/>
      <c r="CF14" s="255"/>
      <c r="CG14" s="255"/>
      <c r="CH14" s="255"/>
      <c r="CI14" s="255"/>
      <c r="CJ14" s="255"/>
      <c r="CK14" s="255"/>
      <c r="CL14" s="255"/>
      <c r="CM14" s="255"/>
      <c r="CN14" s="255"/>
      <c r="CO14" s="255"/>
      <c r="CP14" s="255"/>
      <c r="CQ14" s="255"/>
      <c r="CR14" s="255"/>
      <c r="CS14" s="255"/>
      <c r="CT14" s="255"/>
      <c r="CU14" s="255"/>
      <c r="CV14" s="255"/>
      <c r="CW14" s="255"/>
      <c r="CX14" s="255"/>
      <c r="CY14" s="255"/>
      <c r="CZ14" s="255"/>
      <c r="DA14" s="255"/>
      <c r="DB14" s="255"/>
      <c r="DC14" s="255"/>
      <c r="DD14" s="255"/>
      <c r="DE14" s="255"/>
      <c r="DF14" s="255"/>
      <c r="DG14" s="255"/>
      <c r="DH14" s="255"/>
      <c r="DI14" s="255"/>
      <c r="DJ14" s="255"/>
      <c r="DK14" s="255"/>
      <c r="DL14" s="255"/>
      <c r="DM14" s="255"/>
      <c r="DN14" s="255"/>
      <c r="DO14" s="255"/>
      <c r="DP14" s="255"/>
      <c r="DQ14" s="255"/>
      <c r="DR14" s="255"/>
      <c r="DS14" s="255"/>
      <c r="DT14" s="255"/>
      <c r="DU14" s="255"/>
      <c r="DV14" s="255"/>
      <c r="DW14" s="255"/>
      <c r="DX14" s="255"/>
      <c r="DY14" s="255"/>
      <c r="DZ14" s="255"/>
      <c r="EA14" s="255"/>
      <c r="EB14" s="255"/>
      <c r="EC14" s="255"/>
      <c r="ED14" s="255"/>
      <c r="EE14" s="255"/>
      <c r="EF14" s="255"/>
      <c r="EG14" s="255"/>
      <c r="EH14" s="255"/>
      <c r="EI14" s="255"/>
      <c r="EJ14" s="255"/>
      <c r="EK14" s="255"/>
      <c r="EL14" s="255"/>
      <c r="EM14" s="255"/>
      <c r="EN14" s="255"/>
      <c r="EO14" s="255"/>
      <c r="EP14" s="255"/>
      <c r="EQ14" s="255"/>
      <c r="ER14" s="255"/>
      <c r="ES14" s="255"/>
      <c r="ET14" s="255"/>
      <c r="EU14" s="255"/>
      <c r="EV14" s="255"/>
      <c r="EW14" s="255"/>
      <c r="EX14" s="255"/>
      <c r="EY14" s="255"/>
      <c r="EZ14" s="255"/>
      <c r="FA14" s="255"/>
      <c r="FB14" s="255"/>
      <c r="FC14" s="255"/>
      <c r="FD14" s="255"/>
      <c r="FE14" s="255"/>
      <c r="FF14" s="255"/>
      <c r="FG14" s="255"/>
      <c r="FH14" s="255"/>
      <c r="FI14" s="255"/>
      <c r="FJ14" s="255"/>
      <c r="FK14" s="255"/>
      <c r="FL14" s="255"/>
      <c r="FM14" s="255"/>
      <c r="FN14" s="255"/>
      <c r="FO14" s="255"/>
      <c r="FP14" s="255"/>
      <c r="FQ14" s="255"/>
      <c r="FR14" s="255"/>
      <c r="FS14" s="255"/>
      <c r="FT14" s="255"/>
      <c r="FU14" s="255"/>
      <c r="FV14" s="255"/>
      <c r="FW14" s="255"/>
      <c r="FX14" s="255"/>
      <c r="FY14" s="255"/>
      <c r="FZ14" s="255"/>
      <c r="GA14" s="255"/>
      <c r="GB14" s="255"/>
      <c r="GC14" s="255"/>
      <c r="GD14" s="255"/>
      <c r="GE14" s="255"/>
      <c r="GF14" s="255"/>
      <c r="GG14" s="255"/>
      <c r="GH14" s="255"/>
      <c r="GI14" s="255"/>
      <c r="GJ14" s="255"/>
      <c r="GK14" s="255"/>
      <c r="GL14" s="255"/>
      <c r="GM14" s="255"/>
      <c r="GN14" s="255"/>
      <c r="GO14" s="255"/>
      <c r="GP14" s="255"/>
      <c r="GQ14" s="255"/>
      <c r="GR14" s="255"/>
      <c r="GS14" s="255"/>
      <c r="GT14" s="255"/>
      <c r="GU14" s="255"/>
      <c r="GV14" s="255"/>
      <c r="GW14" s="255"/>
      <c r="GX14" s="255"/>
      <c r="GY14" s="255"/>
      <c r="GZ14" s="255"/>
      <c r="HA14" s="255"/>
      <c r="HB14" s="255"/>
      <c r="HC14" s="255"/>
      <c r="HD14" s="255"/>
      <c r="HE14" s="255"/>
      <c r="HF14" s="255"/>
      <c r="HG14" s="255"/>
      <c r="HH14" s="255"/>
      <c r="HI14" s="255"/>
      <c r="HJ14" s="255"/>
      <c r="HK14" s="255"/>
      <c r="HL14" s="255"/>
      <c r="HM14" s="255"/>
      <c r="HN14" s="255"/>
      <c r="HO14" s="255"/>
      <c r="HP14" s="255"/>
      <c r="HQ14" s="255"/>
      <c r="HR14" s="255"/>
      <c r="HS14" s="255"/>
      <c r="HT14" s="255"/>
      <c r="HU14" s="255"/>
      <c r="HV14" s="255"/>
      <c r="HW14" s="255"/>
      <c r="HX14" s="255"/>
      <c r="HY14" s="255"/>
      <c r="HZ14" s="255"/>
      <c r="IA14" s="255"/>
      <c r="IB14" s="255"/>
      <c r="IC14" s="255"/>
      <c r="ID14" s="255"/>
      <c r="IE14" s="255"/>
      <c r="IF14" s="255"/>
      <c r="IG14" s="255"/>
      <c r="IH14" s="255"/>
      <c r="II14" s="255"/>
      <c r="IJ14" s="255"/>
      <c r="IK14" s="255"/>
      <c r="IL14" s="255"/>
      <c r="IM14" s="255"/>
      <c r="IN14" s="255"/>
      <c r="IO14" s="255"/>
      <c r="IP14" s="255"/>
      <c r="IQ14" s="255"/>
      <c r="IR14" s="255"/>
      <c r="IS14" s="255"/>
      <c r="IT14" s="255"/>
      <c r="IU14" s="255"/>
      <c r="IV14" s="255"/>
      <c r="IW14" s="255"/>
      <c r="IX14" s="255"/>
      <c r="IY14" s="255"/>
      <c r="IZ14" s="255"/>
      <c r="JA14" s="255"/>
      <c r="JB14" s="255"/>
      <c r="JC14" s="255"/>
      <c r="JD14" s="255"/>
      <c r="JE14" s="255"/>
      <c r="JF14" s="255"/>
      <c r="JG14" s="255"/>
      <c r="JH14" s="255"/>
      <c r="JI14" s="255"/>
      <c r="JJ14" s="255"/>
      <c r="JK14" s="255"/>
      <c r="JL14" s="255"/>
      <c r="JM14" s="255"/>
      <c r="JN14" s="255"/>
      <c r="JO14" s="255"/>
      <c r="JP14" s="255"/>
      <c r="JQ14" s="255"/>
      <c r="JR14" s="255"/>
      <c r="JS14" s="255"/>
      <c r="JT14" s="255"/>
      <c r="JU14" s="255"/>
      <c r="JV14" s="255"/>
      <c r="JW14" s="255"/>
      <c r="JX14" s="255"/>
      <c r="JY14" s="255"/>
      <c r="JZ14" s="255"/>
      <c r="KA14" s="255"/>
      <c r="KB14" s="255"/>
      <c r="KC14" s="255"/>
      <c r="KD14" s="255"/>
      <c r="KE14" s="255"/>
      <c r="KF14" s="255"/>
      <c r="KG14" s="255"/>
      <c r="KH14" s="255"/>
      <c r="KI14" s="255"/>
      <c r="KJ14" s="255"/>
      <c r="KK14" s="255"/>
      <c r="KL14" s="255"/>
      <c r="KM14" s="255"/>
      <c r="KN14" s="255"/>
      <c r="KO14" s="255"/>
      <c r="KP14" s="255"/>
      <c r="KQ14" s="255"/>
      <c r="KR14" s="255"/>
      <c r="KS14" s="255"/>
      <c r="KT14" s="255"/>
      <c r="KU14" s="255"/>
      <c r="KV14" s="255"/>
      <c r="KW14" s="255"/>
      <c r="KX14" s="255"/>
      <c r="KY14" s="255"/>
      <c r="KZ14" s="255"/>
      <c r="LA14" s="255"/>
      <c r="LB14" s="255"/>
      <c r="LC14" s="255"/>
      <c r="LD14" s="255"/>
      <c r="LE14" s="255"/>
      <c r="LF14" s="255"/>
    </row>
    <row r="15" spans="1:318" ht="13.5" customHeight="1" thickTop="1" thickBot="1">
      <c r="A15" s="28"/>
      <c r="B15" s="773" t="s">
        <v>498</v>
      </c>
      <c r="C15" s="774"/>
      <c r="D15" s="774"/>
      <c r="E15" s="774"/>
      <c r="F15" s="774"/>
      <c r="G15" s="774"/>
      <c r="H15" s="774"/>
      <c r="I15" s="774"/>
      <c r="J15" s="774"/>
      <c r="K15" s="774"/>
      <c r="L15" s="774"/>
      <c r="M15" s="774"/>
      <c r="N15" s="774"/>
      <c r="O15" s="774"/>
      <c r="P15" s="774"/>
      <c r="Q15" s="774"/>
      <c r="R15" s="774"/>
      <c r="S15" s="774"/>
      <c r="T15" s="774"/>
      <c r="U15" s="774"/>
      <c r="V15" s="774"/>
      <c r="W15" s="774"/>
      <c r="X15" s="774"/>
      <c r="Y15" s="774"/>
      <c r="Z15" s="774"/>
      <c r="AA15" s="774"/>
      <c r="AB15" s="774"/>
      <c r="AC15" s="774"/>
      <c r="AD15" s="774"/>
      <c r="AE15" s="774"/>
      <c r="AF15" s="774"/>
      <c r="AG15" s="774"/>
      <c r="AH15" s="774"/>
      <c r="AI15" s="774"/>
      <c r="AJ15" s="774"/>
      <c r="AK15" s="774"/>
      <c r="AL15" s="774"/>
      <c r="AM15" s="774"/>
      <c r="AN15" s="774"/>
      <c r="AO15" s="774"/>
      <c r="AP15" s="774"/>
      <c r="AQ15" s="774"/>
      <c r="AR15" s="774"/>
      <c r="AS15" s="775"/>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row>
    <row r="16" spans="1:318" ht="14.25" customHeight="1" thickTop="1" thickBot="1">
      <c r="A16" s="28"/>
      <c r="B16" s="767" t="s">
        <v>654</v>
      </c>
      <c r="C16" s="760"/>
      <c r="D16" s="760"/>
      <c r="E16" s="760"/>
      <c r="F16" s="760"/>
      <c r="G16" s="760"/>
      <c r="H16" s="760"/>
      <c r="I16" s="760"/>
      <c r="J16" s="760"/>
      <c r="K16" s="760"/>
      <c r="L16" s="760"/>
      <c r="M16" s="760"/>
      <c r="N16" s="760"/>
      <c r="O16" s="760"/>
      <c r="P16" s="760"/>
      <c r="Q16" s="760"/>
      <c r="R16" s="760"/>
      <c r="S16" s="760"/>
      <c r="T16" s="760"/>
      <c r="U16" s="760"/>
      <c r="V16" s="760"/>
      <c r="W16" s="760"/>
      <c r="X16" s="760"/>
      <c r="Y16" s="760"/>
      <c r="Z16" s="760"/>
      <c r="AA16" s="760"/>
      <c r="AB16" s="760"/>
      <c r="AC16" s="760"/>
      <c r="AD16" s="760"/>
      <c r="AE16" s="760"/>
      <c r="AF16" s="760"/>
      <c r="AG16" s="760"/>
      <c r="AH16" s="760"/>
      <c r="AI16" s="760"/>
      <c r="AJ16" s="760"/>
      <c r="AK16" s="760"/>
      <c r="AL16" s="760"/>
      <c r="AM16" s="760"/>
      <c r="AN16" s="760"/>
      <c r="AO16" s="760"/>
      <c r="AP16" s="760"/>
      <c r="AQ16" s="192"/>
      <c r="AR16" s="761"/>
      <c r="AS16" s="762"/>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row>
    <row r="17" spans="1:71" ht="15.75" customHeight="1" thickTop="1" thickBot="1">
      <c r="A17" s="28"/>
      <c r="B17" s="763" t="s">
        <v>638</v>
      </c>
      <c r="C17" s="764"/>
      <c r="D17" s="764"/>
      <c r="E17" s="764"/>
      <c r="F17" s="764"/>
      <c r="G17" s="764"/>
      <c r="H17" s="764"/>
      <c r="I17" s="764"/>
      <c r="J17" s="764"/>
      <c r="K17" s="764"/>
      <c r="L17" s="764"/>
      <c r="M17" s="764"/>
      <c r="N17" s="764"/>
      <c r="O17" s="764"/>
      <c r="P17" s="764"/>
      <c r="Q17" s="764"/>
      <c r="R17" s="764"/>
      <c r="S17" s="764"/>
      <c r="T17" s="764"/>
      <c r="U17" s="764"/>
      <c r="V17" s="764"/>
      <c r="W17" s="764"/>
      <c r="X17" s="764"/>
      <c r="Y17" s="764"/>
      <c r="Z17" s="764"/>
      <c r="AA17" s="764"/>
      <c r="AB17" s="764"/>
      <c r="AC17" s="764"/>
      <c r="AD17" s="764"/>
      <c r="AE17" s="764"/>
      <c r="AF17" s="764"/>
      <c r="AG17" s="764"/>
      <c r="AH17" s="764"/>
      <c r="AI17" s="764"/>
      <c r="AJ17" s="764"/>
      <c r="AK17" s="764"/>
      <c r="AL17" s="764"/>
      <c r="AM17" s="764"/>
      <c r="AN17" s="764"/>
      <c r="AO17" s="764"/>
      <c r="AP17" s="764"/>
      <c r="AQ17" s="192"/>
      <c r="AR17" s="765"/>
      <c r="AS17" s="766"/>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row>
    <row r="18" spans="1:71" ht="13.5" customHeight="1" thickTop="1" thickBot="1">
      <c r="A18" s="28"/>
      <c r="B18" s="767" t="s">
        <v>724</v>
      </c>
      <c r="C18" s="760"/>
      <c r="D18" s="760"/>
      <c r="E18" s="760"/>
      <c r="F18" s="760"/>
      <c r="G18" s="760"/>
      <c r="H18" s="760"/>
      <c r="I18" s="760"/>
      <c r="J18" s="760"/>
      <c r="K18" s="760"/>
      <c r="L18" s="760"/>
      <c r="M18" s="760"/>
      <c r="N18" s="760"/>
      <c r="O18" s="760"/>
      <c r="P18" s="760"/>
      <c r="Q18" s="760"/>
      <c r="R18" s="760"/>
      <c r="S18" s="760"/>
      <c r="T18" s="760"/>
      <c r="U18" s="760"/>
      <c r="V18" s="760"/>
      <c r="W18" s="760"/>
      <c r="X18" s="760"/>
      <c r="Y18" s="760"/>
      <c r="Z18" s="760"/>
      <c r="AA18" s="760"/>
      <c r="AB18" s="760"/>
      <c r="AC18" s="760"/>
      <c r="AD18" s="760"/>
      <c r="AE18" s="760"/>
      <c r="AF18" s="760"/>
      <c r="AG18" s="760"/>
      <c r="AH18" s="760"/>
      <c r="AI18" s="760"/>
      <c r="AJ18" s="760"/>
      <c r="AK18" s="760"/>
      <c r="AL18" s="760"/>
      <c r="AM18" s="760"/>
      <c r="AN18" s="760"/>
      <c r="AO18" s="760"/>
      <c r="AP18" s="760"/>
      <c r="AQ18" s="192"/>
      <c r="AR18" s="761"/>
      <c r="AS18" s="762"/>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row>
    <row r="19" spans="1:71" ht="15.75" customHeight="1" thickTop="1" thickBot="1">
      <c r="A19" s="28"/>
      <c r="B19" s="763" t="s">
        <v>725</v>
      </c>
      <c r="C19" s="764"/>
      <c r="D19" s="764"/>
      <c r="E19" s="764"/>
      <c r="F19" s="764"/>
      <c r="G19" s="764"/>
      <c r="H19" s="764"/>
      <c r="I19" s="764"/>
      <c r="J19" s="764"/>
      <c r="K19" s="764"/>
      <c r="L19" s="764"/>
      <c r="M19" s="764"/>
      <c r="N19" s="764"/>
      <c r="O19" s="764"/>
      <c r="P19" s="764"/>
      <c r="Q19" s="764"/>
      <c r="R19" s="764"/>
      <c r="S19" s="764"/>
      <c r="T19" s="764"/>
      <c r="U19" s="764"/>
      <c r="V19" s="764"/>
      <c r="W19" s="764"/>
      <c r="X19" s="764"/>
      <c r="Y19" s="764"/>
      <c r="Z19" s="764"/>
      <c r="AA19" s="764"/>
      <c r="AB19" s="764"/>
      <c r="AC19" s="764"/>
      <c r="AD19" s="764"/>
      <c r="AE19" s="764"/>
      <c r="AF19" s="764"/>
      <c r="AG19" s="764"/>
      <c r="AH19" s="764"/>
      <c r="AI19" s="764"/>
      <c r="AJ19" s="764"/>
      <c r="AK19" s="764"/>
      <c r="AL19" s="764"/>
      <c r="AM19" s="764"/>
      <c r="AN19" s="764"/>
      <c r="AO19" s="764"/>
      <c r="AP19" s="764"/>
      <c r="AQ19" s="192"/>
      <c r="AR19" s="760"/>
      <c r="AS19" s="762"/>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row>
    <row r="20" spans="1:71" ht="15.75" customHeight="1" thickTop="1" thickBot="1">
      <c r="A20" s="28"/>
      <c r="B20" s="759" t="s">
        <v>768</v>
      </c>
      <c r="C20" s="760"/>
      <c r="D20" s="760"/>
      <c r="E20" s="760"/>
      <c r="F20" s="760"/>
      <c r="G20" s="760"/>
      <c r="H20" s="760"/>
      <c r="I20" s="760"/>
      <c r="J20" s="760"/>
      <c r="K20" s="760"/>
      <c r="L20" s="760"/>
      <c r="M20" s="760"/>
      <c r="N20" s="760"/>
      <c r="O20" s="760"/>
      <c r="P20" s="760"/>
      <c r="Q20" s="760"/>
      <c r="R20" s="760"/>
      <c r="S20" s="760"/>
      <c r="T20" s="760"/>
      <c r="U20" s="760"/>
      <c r="V20" s="760"/>
      <c r="W20" s="760"/>
      <c r="X20" s="760"/>
      <c r="Y20" s="760"/>
      <c r="Z20" s="760"/>
      <c r="AA20" s="760"/>
      <c r="AB20" s="760"/>
      <c r="AC20" s="760"/>
      <c r="AD20" s="760"/>
      <c r="AE20" s="760"/>
      <c r="AF20" s="760"/>
      <c r="AG20" s="760"/>
      <c r="AH20" s="760"/>
      <c r="AI20" s="760"/>
      <c r="AJ20" s="760"/>
      <c r="AK20" s="760"/>
      <c r="AL20" s="760"/>
      <c r="AM20" s="760"/>
      <c r="AN20" s="760"/>
      <c r="AO20" s="760"/>
      <c r="AP20" s="760"/>
      <c r="AQ20" s="192"/>
      <c r="AR20" s="761"/>
      <c r="AS20" s="762"/>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row>
    <row r="21" spans="1:71" ht="15.75" customHeight="1" thickTop="1">
      <c r="A21" s="28"/>
      <c r="B21" s="65"/>
      <c r="C21" s="66"/>
      <c r="D21" s="66"/>
      <c r="E21" s="66"/>
      <c r="F21" s="66"/>
      <c r="G21" s="66"/>
      <c r="H21" s="66"/>
      <c r="I21" s="66"/>
      <c r="J21" s="66"/>
      <c r="K21" s="66"/>
      <c r="L21" s="66"/>
      <c r="M21" s="66"/>
      <c r="N21" s="66"/>
      <c r="O21" s="66"/>
      <c r="P21" s="66"/>
      <c r="Q21" s="66"/>
      <c r="R21" s="66"/>
      <c r="S21" s="66"/>
      <c r="T21" s="66"/>
      <c r="U21" s="66"/>
      <c r="V21" s="66"/>
      <c r="W21" s="66"/>
      <c r="X21" s="66"/>
      <c r="Y21" s="66"/>
      <c r="Z21" s="66"/>
      <c r="AA21" s="66"/>
      <c r="AB21" s="66"/>
      <c r="AC21" s="66"/>
      <c r="AD21" s="66"/>
      <c r="AE21" s="66"/>
      <c r="AF21" s="66"/>
      <c r="AG21" s="66"/>
      <c r="AH21" s="66"/>
      <c r="AI21" s="66"/>
      <c r="AJ21" s="66"/>
      <c r="AK21" s="66"/>
      <c r="AL21" s="66"/>
      <c r="AM21" s="66"/>
      <c r="AN21" s="66"/>
      <c r="AO21" s="66"/>
      <c r="AP21" s="66"/>
      <c r="AQ21" s="66"/>
      <c r="AR21" s="66"/>
      <c r="AS21" s="67"/>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row>
    <row r="22" spans="1:71" ht="13.5" customHeight="1" thickBot="1">
      <c r="A22" s="28"/>
      <c r="B22" s="69" t="s">
        <v>812</v>
      </c>
      <c r="C22" s="70"/>
      <c r="D22" s="70"/>
      <c r="E22" s="70"/>
      <c r="F22" s="70"/>
      <c r="G22" s="70"/>
      <c r="H22" s="70"/>
      <c r="I22" s="70"/>
      <c r="J22" s="70"/>
      <c r="K22" s="70"/>
      <c r="L22" s="70"/>
      <c r="M22" s="70"/>
      <c r="N22" s="70"/>
      <c r="O22" s="70"/>
      <c r="P22" s="70"/>
      <c r="Q22" s="70"/>
      <c r="R22" s="70"/>
      <c r="S22" s="70"/>
      <c r="T22" s="70"/>
      <c r="U22" s="70"/>
      <c r="V22" s="70"/>
      <c r="W22" s="70" t="s">
        <v>813</v>
      </c>
      <c r="X22" s="71"/>
      <c r="Y22" s="72"/>
      <c r="Z22" s="70"/>
      <c r="AA22" s="70"/>
      <c r="AB22" s="70"/>
      <c r="AC22" s="70"/>
      <c r="AD22" s="70"/>
      <c r="AE22" s="70"/>
      <c r="AF22" s="70"/>
      <c r="AG22" s="70"/>
      <c r="AH22" s="70"/>
      <c r="AI22" s="70"/>
      <c r="AJ22" s="70"/>
      <c r="AK22" s="70"/>
      <c r="AL22" s="70"/>
      <c r="AM22" s="70"/>
      <c r="AN22" s="70"/>
      <c r="AO22" s="73"/>
      <c r="AP22" s="73"/>
      <c r="AQ22" s="73"/>
      <c r="AR22" s="73"/>
      <c r="AS22" s="74"/>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row>
    <row r="23" spans="1:71" ht="13.5" customHeight="1" thickTop="1">
      <c r="A23" s="28"/>
      <c r="B23" s="75" t="s">
        <v>796</v>
      </c>
      <c r="C23" s="76"/>
      <c r="D23" s="76"/>
      <c r="E23" s="76"/>
      <c r="F23" s="76"/>
      <c r="G23" s="76"/>
      <c r="H23" s="76"/>
      <c r="I23" s="76"/>
      <c r="J23" s="76"/>
      <c r="K23" s="76"/>
      <c r="L23" s="76"/>
      <c r="M23" s="76"/>
      <c r="N23" s="76"/>
      <c r="O23" s="76"/>
      <c r="P23" s="76"/>
      <c r="Q23" s="76"/>
      <c r="R23" s="76"/>
      <c r="S23" s="76"/>
      <c r="T23" s="76"/>
      <c r="U23" s="76"/>
      <c r="V23" s="77" t="s">
        <v>735</v>
      </c>
      <c r="W23" s="78"/>
      <c r="X23" s="78"/>
      <c r="Y23" s="79"/>
      <c r="Z23" s="80"/>
      <c r="AA23" s="80"/>
      <c r="AB23" s="80"/>
      <c r="AC23" s="81"/>
      <c r="AD23" s="77" t="s">
        <v>814</v>
      </c>
      <c r="AE23" s="80"/>
      <c r="AF23" s="80"/>
      <c r="AG23" s="80"/>
      <c r="AH23" s="80"/>
      <c r="AI23" s="80"/>
      <c r="AJ23" s="80"/>
      <c r="AK23" s="80"/>
      <c r="AL23" s="80"/>
      <c r="AM23" s="80"/>
      <c r="AN23" s="80"/>
      <c r="AO23" s="82"/>
      <c r="AP23" s="82"/>
      <c r="AQ23" s="82"/>
      <c r="AR23" s="82"/>
      <c r="AS23" s="8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row>
    <row r="24" spans="1:71" ht="13.5" customHeight="1">
      <c r="A24" s="28"/>
      <c r="B24" s="84" t="s">
        <v>815</v>
      </c>
      <c r="C24" s="85"/>
      <c r="D24" s="85"/>
      <c r="E24" s="85"/>
      <c r="F24" s="85"/>
      <c r="G24" s="85"/>
      <c r="H24" s="85"/>
      <c r="I24" s="85"/>
      <c r="J24" s="85"/>
      <c r="K24" s="85"/>
      <c r="L24" s="85"/>
      <c r="M24" s="85"/>
      <c r="N24" s="85"/>
      <c r="O24" s="85"/>
      <c r="P24" s="85"/>
      <c r="Q24" s="85"/>
      <c r="R24" s="85"/>
      <c r="S24" s="85"/>
      <c r="T24" s="85"/>
      <c r="U24" s="85"/>
      <c r="V24" s="86"/>
      <c r="W24" s="68"/>
      <c r="X24" s="68"/>
      <c r="Y24" s="87"/>
      <c r="Z24" s="87"/>
      <c r="AA24" s="87"/>
      <c r="AB24" s="87"/>
      <c r="AC24" s="88"/>
      <c r="AD24" s="87"/>
      <c r="AE24" s="87"/>
      <c r="AF24" s="87"/>
      <c r="AG24" s="87"/>
      <c r="AH24" s="87"/>
      <c r="AI24" s="87"/>
      <c r="AJ24" s="87"/>
      <c r="AK24" s="87"/>
      <c r="AL24" s="87"/>
      <c r="AM24" s="87"/>
      <c r="AN24" s="87"/>
      <c r="AO24" s="89"/>
      <c r="AP24" s="89"/>
      <c r="AQ24" s="89"/>
      <c r="AR24" s="89"/>
      <c r="AS24" s="90"/>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row>
    <row r="25" spans="1:71" ht="14.25" customHeight="1">
      <c r="A25" s="28"/>
      <c r="B25" s="84"/>
      <c r="C25" s="85"/>
      <c r="D25" s="85"/>
      <c r="E25" s="85"/>
      <c r="F25" s="85"/>
      <c r="G25" s="85"/>
      <c r="H25" s="85"/>
      <c r="I25" s="85"/>
      <c r="J25" s="85"/>
      <c r="K25" s="85"/>
      <c r="L25" s="85"/>
      <c r="M25" s="85"/>
      <c r="N25" s="85"/>
      <c r="O25" s="85"/>
      <c r="P25" s="85"/>
      <c r="Q25" s="85"/>
      <c r="R25" s="85"/>
      <c r="S25" s="85"/>
      <c r="T25" s="85"/>
      <c r="U25" s="85"/>
      <c r="V25" s="86"/>
      <c r="W25" s="68"/>
      <c r="X25" s="68"/>
      <c r="Y25" s="87"/>
      <c r="Z25" s="87"/>
      <c r="AA25" s="87"/>
      <c r="AB25" s="87"/>
      <c r="AC25" s="88"/>
      <c r="AD25" s="87"/>
      <c r="AE25" s="87"/>
      <c r="AF25" s="87"/>
      <c r="AG25" s="87"/>
      <c r="AH25" s="87"/>
      <c r="AI25" s="87"/>
      <c r="AJ25" s="87"/>
      <c r="AK25" s="87"/>
      <c r="AL25" s="87"/>
      <c r="AM25" s="87"/>
      <c r="AN25" s="87"/>
      <c r="AO25" s="89"/>
      <c r="AP25" s="89"/>
      <c r="AQ25" s="89"/>
      <c r="AR25" s="89"/>
      <c r="AS25" s="90"/>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row>
    <row r="26" spans="1:71" ht="16.5" customHeight="1">
      <c r="A26" s="28"/>
      <c r="B26" s="84"/>
      <c r="C26" s="85"/>
      <c r="D26" s="85"/>
      <c r="E26" s="85"/>
      <c r="F26" s="85"/>
      <c r="G26" s="85"/>
      <c r="H26" s="85"/>
      <c r="I26" s="85"/>
      <c r="J26" s="85"/>
      <c r="K26" s="85"/>
      <c r="L26" s="85"/>
      <c r="M26" s="85"/>
      <c r="N26" s="85"/>
      <c r="O26" s="85"/>
      <c r="P26" s="85"/>
      <c r="Q26" s="85"/>
      <c r="R26" s="85"/>
      <c r="S26" s="85"/>
      <c r="T26" s="85"/>
      <c r="U26" s="85"/>
      <c r="V26" s="86"/>
      <c r="W26" s="68"/>
      <c r="X26" s="68"/>
      <c r="Y26" s="87"/>
      <c r="Z26" s="87"/>
      <c r="AA26" s="87"/>
      <c r="AB26" s="87"/>
      <c r="AC26" s="88"/>
      <c r="AD26" s="87"/>
      <c r="AE26" s="87"/>
      <c r="AF26" s="87"/>
      <c r="AG26" s="87"/>
      <c r="AH26" s="87"/>
      <c r="AI26" s="87"/>
      <c r="AJ26" s="87"/>
      <c r="AK26" s="87"/>
      <c r="AL26" s="87"/>
      <c r="AM26" s="87"/>
      <c r="AN26" s="87"/>
      <c r="AO26" s="89"/>
      <c r="AP26" s="89"/>
      <c r="AQ26" s="89"/>
      <c r="AR26" s="89"/>
      <c r="AS26" s="90"/>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row>
    <row r="27" spans="1:71" ht="13.5" customHeight="1">
      <c r="A27" s="28"/>
      <c r="B27" s="91" t="s">
        <v>816</v>
      </c>
      <c r="C27" s="92"/>
      <c r="D27" s="92"/>
      <c r="E27" s="92"/>
      <c r="F27" s="92"/>
      <c r="G27" s="92"/>
      <c r="H27" s="92"/>
      <c r="I27" s="92"/>
      <c r="J27" s="92"/>
      <c r="K27" s="92"/>
      <c r="L27" s="92"/>
      <c r="M27" s="92"/>
      <c r="N27" s="92"/>
      <c r="O27" s="92"/>
      <c r="P27" s="92"/>
      <c r="Q27" s="92"/>
      <c r="R27" s="92"/>
      <c r="S27" s="92"/>
      <c r="T27" s="92"/>
      <c r="U27" s="92"/>
      <c r="V27" s="86"/>
      <c r="W27" s="68"/>
      <c r="X27" s="68"/>
      <c r="Y27" s="87"/>
      <c r="Z27" s="87"/>
      <c r="AA27" s="87"/>
      <c r="AB27" s="87"/>
      <c r="AC27" s="88"/>
      <c r="AD27" s="87"/>
      <c r="AE27" s="87"/>
      <c r="AF27" s="87"/>
      <c r="AG27" s="87"/>
      <c r="AH27" s="87"/>
      <c r="AI27" s="87"/>
      <c r="AJ27" s="87"/>
      <c r="AK27" s="87"/>
      <c r="AL27" s="87"/>
      <c r="AM27" s="87"/>
      <c r="AN27" s="87"/>
      <c r="AO27" s="89"/>
      <c r="AP27" s="89"/>
      <c r="AQ27" s="89"/>
      <c r="AR27" s="89"/>
      <c r="AS27" s="90"/>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row>
    <row r="28" spans="1:71" ht="17.25" customHeight="1">
      <c r="A28" s="28"/>
      <c r="B28" s="84" t="s">
        <v>817</v>
      </c>
      <c r="C28" s="85"/>
      <c r="D28" s="85"/>
      <c r="E28" s="85"/>
      <c r="F28" s="85"/>
      <c r="G28" s="85"/>
      <c r="H28" s="85"/>
      <c r="I28" s="85"/>
      <c r="J28" s="85"/>
      <c r="K28" s="85"/>
      <c r="L28" s="85"/>
      <c r="M28" s="85"/>
      <c r="N28" s="85"/>
      <c r="O28" s="85"/>
      <c r="P28" s="85"/>
      <c r="Q28" s="85"/>
      <c r="R28" s="85"/>
      <c r="S28" s="85"/>
      <c r="T28" s="85"/>
      <c r="U28" s="85"/>
      <c r="V28" s="86"/>
      <c r="W28" s="68"/>
      <c r="X28" s="68"/>
      <c r="Y28" s="87"/>
      <c r="Z28" s="87"/>
      <c r="AA28" s="87"/>
      <c r="AB28" s="87"/>
      <c r="AC28" s="88"/>
      <c r="AD28" s="87"/>
      <c r="AE28" s="87"/>
      <c r="AF28" s="87"/>
      <c r="AG28" s="87"/>
      <c r="AH28" s="87"/>
      <c r="AI28" s="87"/>
      <c r="AJ28" s="87"/>
      <c r="AK28" s="87"/>
      <c r="AL28" s="87"/>
      <c r="AM28" s="87"/>
      <c r="AN28" s="87"/>
      <c r="AO28" s="89"/>
      <c r="AP28" s="89"/>
      <c r="AQ28" s="89"/>
      <c r="AR28" s="89"/>
      <c r="AS28" s="90"/>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row>
    <row r="29" spans="1:71" ht="18" customHeight="1">
      <c r="A29" s="28"/>
      <c r="B29" s="84"/>
      <c r="C29" s="85"/>
      <c r="D29" s="85"/>
      <c r="E29" s="85"/>
      <c r="F29" s="85"/>
      <c r="G29" s="85"/>
      <c r="H29" s="85"/>
      <c r="I29" s="85"/>
      <c r="J29" s="85"/>
      <c r="K29" s="85"/>
      <c r="L29" s="85"/>
      <c r="M29" s="85"/>
      <c r="N29" s="85"/>
      <c r="O29" s="85"/>
      <c r="P29" s="85"/>
      <c r="Q29" s="85"/>
      <c r="R29" s="85"/>
      <c r="S29" s="85"/>
      <c r="T29" s="85"/>
      <c r="U29" s="85"/>
      <c r="V29" s="86"/>
      <c r="W29" s="68"/>
      <c r="X29" s="68"/>
      <c r="Y29" s="87"/>
      <c r="Z29" s="87"/>
      <c r="AA29" s="87"/>
      <c r="AB29" s="87"/>
      <c r="AC29" s="88"/>
      <c r="AD29" s="87"/>
      <c r="AE29" s="87"/>
      <c r="AF29" s="87"/>
      <c r="AG29" s="87"/>
      <c r="AH29" s="87"/>
      <c r="AI29" s="87"/>
      <c r="AJ29" s="87"/>
      <c r="AK29" s="87"/>
      <c r="AL29" s="87"/>
      <c r="AM29" s="87"/>
      <c r="AN29" s="87"/>
      <c r="AO29" s="89"/>
      <c r="AP29" s="89"/>
      <c r="AQ29" s="89"/>
      <c r="AR29" s="89"/>
      <c r="AS29" s="90"/>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row>
    <row r="30" spans="1:71" ht="13.5" customHeight="1">
      <c r="A30" s="28"/>
      <c r="B30" s="84"/>
      <c r="C30" s="85"/>
      <c r="D30" s="85"/>
      <c r="E30" s="85"/>
      <c r="F30" s="85"/>
      <c r="G30" s="85"/>
      <c r="H30" s="85"/>
      <c r="I30" s="85"/>
      <c r="J30" s="85"/>
      <c r="K30" s="85"/>
      <c r="L30" s="85"/>
      <c r="M30" s="85"/>
      <c r="N30" s="85"/>
      <c r="O30" s="85"/>
      <c r="P30" s="85"/>
      <c r="Q30" s="85"/>
      <c r="R30" s="85"/>
      <c r="S30" s="85"/>
      <c r="T30" s="85"/>
      <c r="U30" s="85"/>
      <c r="V30" s="86"/>
      <c r="W30" s="68"/>
      <c r="X30" s="68"/>
      <c r="Y30" s="87"/>
      <c r="Z30" s="87"/>
      <c r="AA30" s="87"/>
      <c r="AB30" s="87"/>
      <c r="AC30" s="88"/>
      <c r="AD30" s="87"/>
      <c r="AE30" s="87"/>
      <c r="AF30" s="87"/>
      <c r="AG30" s="87"/>
      <c r="AH30" s="87"/>
      <c r="AI30" s="87"/>
      <c r="AJ30" s="87"/>
      <c r="AK30" s="87"/>
      <c r="AL30" s="87"/>
      <c r="AM30" s="87"/>
      <c r="AN30" s="87"/>
      <c r="AO30" s="89"/>
      <c r="AP30" s="89"/>
      <c r="AQ30" s="89"/>
      <c r="AR30" s="89"/>
      <c r="AS30" s="90"/>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row>
    <row r="31" spans="1:71" ht="13.5" customHeight="1" thickBot="1">
      <c r="A31" s="28"/>
      <c r="B31" s="93" t="s">
        <v>818</v>
      </c>
      <c r="C31" s="93"/>
      <c r="D31" s="94"/>
      <c r="E31" s="94"/>
      <c r="F31" s="94"/>
      <c r="G31" s="94"/>
      <c r="H31" s="94"/>
      <c r="I31" s="94"/>
      <c r="J31" s="95"/>
      <c r="K31" s="94"/>
      <c r="L31" s="94"/>
      <c r="M31" s="94"/>
      <c r="N31" s="94"/>
      <c r="O31" s="94"/>
      <c r="P31" s="94"/>
      <c r="Q31" s="94"/>
      <c r="R31" s="94"/>
      <c r="S31" s="94"/>
      <c r="T31" s="94"/>
      <c r="U31" s="94"/>
      <c r="V31" s="96"/>
      <c r="W31" s="97"/>
      <c r="X31" s="97"/>
      <c r="Y31" s="98"/>
      <c r="Z31" s="98"/>
      <c r="AA31" s="98"/>
      <c r="AB31" s="98"/>
      <c r="AC31" s="99"/>
      <c r="AD31" s="98"/>
      <c r="AE31" s="98"/>
      <c r="AF31" s="98"/>
      <c r="AG31" s="98"/>
      <c r="AH31" s="98"/>
      <c r="AI31" s="98"/>
      <c r="AJ31" s="98"/>
      <c r="AK31" s="98"/>
      <c r="AL31" s="98"/>
      <c r="AM31" s="98"/>
      <c r="AN31" s="98"/>
      <c r="AO31" s="100"/>
      <c r="AP31" s="100"/>
      <c r="AQ31" s="100"/>
      <c r="AR31" s="100"/>
      <c r="AS31" s="101"/>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row>
    <row r="32" spans="1:71" ht="21.75" customHeight="1" thickTop="1">
      <c r="A32" s="28"/>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row>
    <row r="33" spans="1:71" ht="24.75" customHeight="1">
      <c r="A33" s="28"/>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row>
    <row r="34" spans="1:71" ht="16.5" customHeight="1">
      <c r="A34" s="28"/>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row>
    <row r="35" spans="1:71" ht="21.75" customHeight="1">
      <c r="A35" s="28"/>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row>
    <row r="36" spans="1:71" ht="18.75" customHeight="1">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row>
    <row r="37" spans="1:71" ht="12.75" customHeight="1">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row>
    <row r="38" spans="1:71" ht="21" customHeight="1">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row>
    <row r="39" spans="1:71" ht="13.5" customHeight="1">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row>
    <row r="40" spans="1:71" ht="13.5" customHeight="1">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row>
    <row r="41" spans="1:71" ht="13.5" customHeigh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row>
    <row r="42" spans="1:71" ht="27.75" customHeigh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row>
    <row r="43" spans="1:71" ht="18.75" customHeigh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row>
    <row r="44" spans="1:71" ht="19.5" customHeigh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row>
    <row r="45" spans="1:71" ht="21" customHeigh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row>
    <row r="46" spans="1:71"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row>
    <row r="47" spans="1:71" ht="1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row>
    <row r="48" spans="1:71" ht="32.2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row>
    <row r="49" spans="1:71" ht="20.2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row>
    <row r="50" spans="1:71" ht="23.25" customHeight="1">
      <c r="A50" s="3"/>
      <c r="B50" s="3"/>
      <c r="C50" s="3"/>
      <c r="D50" s="3"/>
      <c r="E50" s="3"/>
      <c r="F50" s="3"/>
      <c r="G50" s="3"/>
      <c r="H50" s="3"/>
      <c r="I50" s="3"/>
      <c r="J50" s="3"/>
      <c r="K50" s="3"/>
      <c r="L50" s="3"/>
      <c r="M50" s="3"/>
      <c r="N50" s="3"/>
      <c r="O50" s="3"/>
      <c r="P50" s="3"/>
      <c r="Q50" s="3"/>
      <c r="R50" s="3"/>
      <c r="S50" s="3"/>
      <c r="T50" s="3"/>
      <c r="U50" s="3"/>
      <c r="V50" s="3"/>
      <c r="W50" s="141"/>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row>
    <row r="51" spans="1:71" ht="21"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row>
    <row r="52" spans="1:71" ht="19.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row>
    <row r="53" spans="1:71" ht="17.2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row>
    <row r="54" spans="1:71" ht="1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row>
    <row r="55" spans="1:71" ht="15" hidden="1" customHeight="1">
      <c r="Y55" s="28"/>
      <c r="AA55" s="28"/>
      <c r="AB55" s="28"/>
      <c r="AC55" s="28"/>
      <c r="AD55" s="28"/>
      <c r="AE55" s="28"/>
      <c r="AF55" s="28"/>
      <c r="AG55" s="28"/>
      <c r="AH55" s="28"/>
      <c r="AI55" s="28"/>
      <c r="AJ55" s="28"/>
      <c r="AK55" s="29"/>
      <c r="AL55" s="28"/>
      <c r="AM55" s="28"/>
      <c r="AN55" s="28"/>
      <c r="AO55" s="28"/>
      <c r="AP55" s="28"/>
      <c r="AQ55" s="28"/>
      <c r="AR55" s="28"/>
      <c r="AS55" s="28"/>
    </row>
    <row r="56" spans="1:71" ht="15" hidden="1" customHeight="1">
      <c r="Y56" s="28"/>
      <c r="AA56" s="757"/>
      <c r="AB56" s="757"/>
      <c r="AC56" s="757"/>
      <c r="AD56" s="757"/>
      <c r="AE56" s="757"/>
      <c r="AF56" s="757"/>
      <c r="AG56" s="757"/>
      <c r="AH56" s="757"/>
      <c r="AI56" s="757"/>
      <c r="AJ56" s="757"/>
      <c r="AK56" s="30"/>
      <c r="AL56" s="758"/>
      <c r="AM56" s="758"/>
      <c r="AN56" s="758"/>
      <c r="AO56" s="758"/>
      <c r="AP56" s="758"/>
      <c r="AQ56" s="758"/>
      <c r="AR56" s="758"/>
      <c r="AS56" s="758"/>
    </row>
    <row r="57" spans="1:71" ht="15" hidden="1" customHeight="1">
      <c r="AA57" s="28"/>
      <c r="AB57" s="28"/>
      <c r="AC57" s="28"/>
      <c r="AD57" s="28"/>
      <c r="AE57" s="28"/>
      <c r="AF57" s="28"/>
      <c r="AG57" s="28"/>
      <c r="AH57" s="28"/>
      <c r="AI57" s="28"/>
      <c r="AJ57" s="28"/>
      <c r="AK57" s="29"/>
      <c r="AL57" s="28"/>
      <c r="AM57" s="28"/>
      <c r="AN57" s="28"/>
      <c r="AO57" s="28"/>
      <c r="AP57" s="28"/>
      <c r="AQ57" s="28"/>
      <c r="AR57" s="28"/>
      <c r="AS57" s="28"/>
    </row>
    <row r="58" spans="1:71" ht="15" hidden="1" customHeight="1">
      <c r="AA58" s="28"/>
      <c r="AB58" s="28"/>
      <c r="AC58" s="28"/>
      <c r="AD58" s="28"/>
      <c r="AE58" s="28"/>
      <c r="AF58" s="28"/>
      <c r="AG58" s="28"/>
      <c r="AH58" s="28"/>
      <c r="AI58" s="28"/>
      <c r="AJ58" s="28"/>
      <c r="AK58" s="29"/>
      <c r="AL58" s="28"/>
      <c r="AM58" s="28"/>
      <c r="AN58" s="28"/>
      <c r="AO58" s="28"/>
      <c r="AP58" s="28"/>
      <c r="AQ58" s="28"/>
      <c r="AR58" s="28"/>
      <c r="AS58" s="28"/>
    </row>
    <row r="59" spans="1:71" ht="15" hidden="1" customHeight="1">
      <c r="AA59" s="28"/>
      <c r="AB59" s="28"/>
      <c r="AC59" s="28"/>
      <c r="AD59" s="28"/>
      <c r="AE59" s="28"/>
      <c r="AF59" s="28"/>
      <c r="AG59" s="28"/>
      <c r="AH59" s="28"/>
      <c r="AI59" s="28"/>
      <c r="AJ59" s="28"/>
      <c r="AK59" s="29"/>
      <c r="AL59" s="28"/>
      <c r="AM59" s="28"/>
      <c r="AN59" s="28"/>
      <c r="AO59" s="28"/>
      <c r="AP59" s="28"/>
      <c r="AQ59" s="28"/>
      <c r="AR59" s="28"/>
      <c r="AS59" s="28"/>
    </row>
    <row r="60" spans="1:71" ht="15" hidden="1" customHeight="1">
      <c r="AA60" s="28"/>
      <c r="AB60" s="28"/>
      <c r="AC60" s="28"/>
      <c r="AD60" s="28"/>
      <c r="AE60" s="28"/>
      <c r="AF60" s="28"/>
      <c r="AG60" s="28"/>
      <c r="AH60" s="28"/>
      <c r="AI60" s="28"/>
      <c r="AJ60" s="28"/>
      <c r="AK60" s="29"/>
      <c r="AL60" s="28"/>
      <c r="AM60" s="28"/>
      <c r="AN60" s="28"/>
      <c r="AO60" s="28"/>
      <c r="AP60" s="28"/>
      <c r="AQ60" s="28"/>
      <c r="AR60" s="28"/>
      <c r="AS60" s="28"/>
    </row>
    <row r="61" spans="1:71" ht="15" hidden="1" customHeight="1"/>
    <row r="62" spans="1:71" ht="15" hidden="1" customHeight="1"/>
    <row r="63" spans="1:71" ht="15" hidden="1" customHeight="1"/>
    <row r="64" spans="1:71" ht="15" hidden="1" customHeight="1"/>
    <row r="65" spans="3:3" ht="15" hidden="1" customHeight="1"/>
    <row r="66" spans="3:3" ht="15" hidden="1" customHeight="1"/>
    <row r="67" spans="3:3" ht="15" hidden="1" customHeight="1"/>
    <row r="68" spans="3:3" ht="15" hidden="1" customHeight="1">
      <c r="C68" s="25" t="s">
        <v>497</v>
      </c>
    </row>
    <row r="69" spans="3:3" ht="15" hidden="1" customHeight="1"/>
    <row r="70" spans="3:3" ht="15" hidden="1" customHeight="1"/>
    <row r="71" spans="3:3" ht="15" hidden="1" customHeight="1"/>
    <row r="72" spans="3:3" ht="15" hidden="1" customHeight="1"/>
    <row r="73" spans="3:3" ht="15" hidden="1" customHeight="1"/>
    <row r="74" spans="3:3" ht="15" hidden="1" customHeight="1"/>
    <row r="75" spans="3:3" ht="15" customHeight="1"/>
    <row r="76" spans="3:3" ht="15" customHeight="1"/>
    <row r="77" spans="3:3" ht="15" customHeight="1"/>
    <row r="78" spans="3:3" ht="15" customHeight="1"/>
    <row r="79" spans="3:3" ht="15" customHeight="1"/>
    <row r="80" spans="3:3"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hidden="1" customHeight="1"/>
    <row r="99" ht="0" hidden="1" customHeight="1"/>
    <row r="100" ht="0" hidden="1" customHeight="1"/>
    <row r="101" ht="0" hidden="1" customHeight="1"/>
    <row r="102" ht="0" hidden="1" customHeight="1"/>
    <row r="103" ht="0" hidden="1" customHeight="1"/>
    <row r="104" ht="0" hidden="1" customHeight="1"/>
    <row r="105" ht="0" hidden="1" customHeight="1"/>
    <row r="106" ht="0" hidden="1" customHeight="1"/>
    <row r="107" ht="0" hidden="1" customHeight="1"/>
    <row r="108" ht="0" hidden="1" customHeight="1"/>
    <row r="109" ht="0" hidden="1" customHeight="1"/>
    <row r="110" ht="0" hidden="1" customHeight="1"/>
    <row r="111" ht="0" hidden="1" customHeight="1"/>
    <row r="112" ht="0" hidden="1" customHeight="1"/>
    <row r="113" ht="0" hidden="1" customHeight="1"/>
    <row r="114" ht="0" hidden="1" customHeight="1"/>
    <row r="115"/>
    <row r="116"/>
    <row r="117"/>
    <row r="118"/>
  </sheetData>
  <mergeCells count="35">
    <mergeCell ref="D12:S12"/>
    <mergeCell ref="B12:B14"/>
    <mergeCell ref="T12:V12"/>
    <mergeCell ref="W12:Y12"/>
    <mergeCell ref="AO12:AS12"/>
    <mergeCell ref="Z12:AE12"/>
    <mergeCell ref="AF12:AN12"/>
    <mergeCell ref="T13:V13"/>
    <mergeCell ref="W13:Y13"/>
    <mergeCell ref="Z13:AE13"/>
    <mergeCell ref="AF13:AN13"/>
    <mergeCell ref="D13:S13"/>
    <mergeCell ref="B2:I4"/>
    <mergeCell ref="J2:AC4"/>
    <mergeCell ref="AD2:AL4"/>
    <mergeCell ref="AM2:AS4"/>
    <mergeCell ref="B5:D5"/>
    <mergeCell ref="F5:Y5"/>
    <mergeCell ref="Z5:AS5"/>
    <mergeCell ref="B6:AS11"/>
    <mergeCell ref="AA56:AJ56"/>
    <mergeCell ref="AL56:AS56"/>
    <mergeCell ref="B20:AP20"/>
    <mergeCell ref="AR20:AS20"/>
    <mergeCell ref="B17:AP17"/>
    <mergeCell ref="AR17:AS17"/>
    <mergeCell ref="B18:AP18"/>
    <mergeCell ref="AR18:AS18"/>
    <mergeCell ref="B19:AP19"/>
    <mergeCell ref="AR19:AS19"/>
    <mergeCell ref="AO13:AS13"/>
    <mergeCell ref="AQ14:AS14"/>
    <mergeCell ref="B15:AS15"/>
    <mergeCell ref="B16:AP16"/>
    <mergeCell ref="AR16:AS16"/>
  </mergeCells>
  <dataValidations count="1">
    <dataValidation type="list" allowBlank="1" showInputMessage="1" showErrorMessage="1" sqref="AQ16:AQ20">
      <formula1>"S,N"</formula1>
    </dataValidation>
  </dataValidation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U227"/>
  <sheetViews>
    <sheetView showGridLines="0" topLeftCell="G1" zoomScaleNormal="100" workbookViewId="0">
      <selection activeCell="J201" sqref="J201:L201"/>
    </sheetView>
  </sheetViews>
  <sheetFormatPr baseColWidth="10" defaultColWidth="10.77734375" defaultRowHeight="13.8" outlineLevelCol="1"/>
  <cols>
    <col min="1" max="6" width="10" style="122" customWidth="1" outlineLevel="1"/>
    <col min="7" max="7" width="6" style="150" customWidth="1"/>
    <col min="8" max="8" width="2.109375" style="150" customWidth="1"/>
    <col min="9" max="9" width="2.33203125" style="150" customWidth="1"/>
    <col min="10" max="10" width="2.44140625" style="150" customWidth="1"/>
    <col min="11" max="11" width="16.6640625" style="151" customWidth="1"/>
    <col min="12" max="12" width="36.44140625" style="151" customWidth="1"/>
    <col min="13" max="13" width="22.44140625" style="152" customWidth="1"/>
    <col min="14" max="14" width="28.44140625" style="152" customWidth="1"/>
    <col min="15" max="15" width="28.33203125" style="153" customWidth="1"/>
    <col min="16" max="16" width="24.44140625" style="153" customWidth="1"/>
    <col min="17" max="17" width="20.44140625" style="122" customWidth="1"/>
    <col min="18" max="21" width="11.44140625" style="120"/>
    <col min="22" max="16384" width="10.77734375" style="122"/>
  </cols>
  <sheetData>
    <row r="1" spans="1:19" s="105" customFormat="1" ht="15" customHeight="1">
      <c r="G1" s="102"/>
      <c r="H1" s="103"/>
      <c r="I1" s="103"/>
      <c r="J1" s="103"/>
      <c r="K1" s="104"/>
      <c r="L1" s="941" t="s">
        <v>637</v>
      </c>
      <c r="M1" s="942"/>
      <c r="N1" s="942"/>
      <c r="O1" s="942"/>
      <c r="P1" s="942"/>
      <c r="Q1" s="943"/>
    </row>
    <row r="2" spans="1:19" s="105" customFormat="1" ht="15" customHeight="1">
      <c r="G2" s="106"/>
      <c r="H2" s="107"/>
      <c r="I2" s="107"/>
      <c r="J2" s="107"/>
      <c r="K2" s="108"/>
      <c r="L2" s="944"/>
      <c r="M2" s="945"/>
      <c r="N2" s="945"/>
      <c r="O2" s="945"/>
      <c r="P2" s="945"/>
      <c r="Q2" s="946"/>
    </row>
    <row r="3" spans="1:19" s="105" customFormat="1" ht="15" customHeight="1">
      <c r="G3" s="106"/>
      <c r="H3" s="107"/>
      <c r="I3" s="107"/>
      <c r="J3" s="107"/>
      <c r="K3" s="108"/>
      <c r="L3" s="944"/>
      <c r="M3" s="945"/>
      <c r="N3" s="945"/>
      <c r="O3" s="945"/>
      <c r="P3" s="945"/>
      <c r="Q3" s="946"/>
    </row>
    <row r="4" spans="1:19" s="105" customFormat="1" ht="15" customHeight="1">
      <c r="G4" s="106"/>
      <c r="H4" s="107"/>
      <c r="I4" s="107"/>
      <c r="J4" s="107"/>
      <c r="K4" s="108"/>
      <c r="L4" s="944"/>
      <c r="M4" s="945"/>
      <c r="N4" s="945"/>
      <c r="O4" s="945"/>
      <c r="P4" s="945"/>
      <c r="Q4" s="946"/>
    </row>
    <row r="5" spans="1:19" s="112" customFormat="1" ht="18.75" customHeight="1">
      <c r="G5" s="109"/>
      <c r="H5" s="110"/>
      <c r="I5" s="110"/>
      <c r="J5" s="110"/>
      <c r="K5" s="111"/>
      <c r="L5" s="944"/>
      <c r="M5" s="945"/>
      <c r="N5" s="945"/>
      <c r="O5" s="945"/>
      <c r="P5" s="945"/>
      <c r="Q5" s="946"/>
    </row>
    <row r="6" spans="1:19" s="105" customFormat="1" ht="15" customHeight="1" thickBot="1">
      <c r="G6" s="113"/>
      <c r="H6" s="114"/>
      <c r="I6" s="114"/>
      <c r="J6" s="114"/>
      <c r="K6" s="115"/>
      <c r="L6" s="947"/>
      <c r="M6" s="948"/>
      <c r="N6" s="948"/>
      <c r="O6" s="948"/>
      <c r="P6" s="948"/>
      <c r="Q6" s="949"/>
    </row>
    <row r="7" spans="1:19" s="120" customFormat="1" ht="15.6">
      <c r="G7" s="116"/>
      <c r="H7" s="116"/>
      <c r="I7" s="116"/>
      <c r="J7" s="116"/>
      <c r="K7" s="117"/>
      <c r="L7" s="117"/>
      <c r="M7" s="118"/>
      <c r="N7" s="118"/>
      <c r="O7" s="119"/>
      <c r="P7" s="119"/>
    </row>
    <row r="8" spans="1:19" ht="24" customHeight="1">
      <c r="A8" s="816" t="s">
        <v>920</v>
      </c>
      <c r="B8" s="816"/>
      <c r="C8" s="816"/>
      <c r="D8" s="816"/>
      <c r="E8" s="816"/>
      <c r="F8" s="816"/>
      <c r="G8" s="923" t="s">
        <v>830</v>
      </c>
      <c r="H8" s="928" t="s">
        <v>379</v>
      </c>
      <c r="I8" s="929"/>
      <c r="J8" s="929"/>
      <c r="K8" s="929"/>
      <c r="L8" s="930"/>
      <c r="M8" s="924" t="s">
        <v>589</v>
      </c>
      <c r="N8" s="956" t="s">
        <v>766</v>
      </c>
      <c r="O8" s="926" t="s">
        <v>636</v>
      </c>
      <c r="P8" s="926" t="s">
        <v>635</v>
      </c>
      <c r="Q8" s="924" t="s">
        <v>378</v>
      </c>
      <c r="R8" s="121"/>
    </row>
    <row r="9" spans="1:19" ht="51" customHeight="1">
      <c r="A9" s="816"/>
      <c r="B9" s="816"/>
      <c r="C9" s="816"/>
      <c r="D9" s="816"/>
      <c r="E9" s="816"/>
      <c r="F9" s="816"/>
      <c r="G9" s="923"/>
      <c r="H9" s="931"/>
      <c r="I9" s="932"/>
      <c r="J9" s="932"/>
      <c r="K9" s="932"/>
      <c r="L9" s="933"/>
      <c r="M9" s="924"/>
      <c r="N9" s="957"/>
      <c r="O9" s="927"/>
      <c r="P9" s="927"/>
      <c r="Q9" s="924"/>
      <c r="R9" s="121"/>
    </row>
    <row r="10" spans="1:19" ht="18.75" customHeight="1">
      <c r="A10" s="636"/>
      <c r="B10" s="636"/>
      <c r="C10" s="636"/>
      <c r="D10" s="636"/>
      <c r="E10" s="636"/>
      <c r="F10" s="636"/>
      <c r="G10" s="123">
        <v>1</v>
      </c>
      <c r="H10" s="860" t="s">
        <v>0</v>
      </c>
      <c r="I10" s="861"/>
      <c r="J10" s="861"/>
      <c r="K10" s="861"/>
      <c r="L10" s="861"/>
      <c r="M10" s="862"/>
      <c r="N10" s="862"/>
      <c r="O10" s="862"/>
      <c r="P10" s="862"/>
      <c r="Q10" s="863"/>
      <c r="R10" s="121"/>
    </row>
    <row r="11" spans="1:19" ht="18.75" customHeight="1">
      <c r="A11" s="636"/>
      <c r="B11" s="636"/>
      <c r="C11" s="636"/>
      <c r="D11" s="636"/>
      <c r="E11" s="636"/>
      <c r="F11" s="636"/>
      <c r="G11" s="124">
        <f>G10+1</f>
        <v>2</v>
      </c>
      <c r="H11" s="125"/>
      <c r="I11" s="845" t="s">
        <v>1</v>
      </c>
      <c r="J11" s="858"/>
      <c r="K11" s="858"/>
      <c r="L11" s="859"/>
      <c r="M11" s="193">
        <f>SUM(M12:M16)</f>
        <v>0</v>
      </c>
      <c r="N11" s="193">
        <f t="shared" ref="N11:Q11" si="0">SUM(N12:N16)</f>
        <v>0</v>
      </c>
      <c r="O11" s="193">
        <f t="shared" si="0"/>
        <v>0</v>
      </c>
      <c r="P11" s="193">
        <f t="shared" si="0"/>
        <v>0</v>
      </c>
      <c r="Q11" s="193">
        <f t="shared" si="0"/>
        <v>0</v>
      </c>
      <c r="R11" s="121"/>
    </row>
    <row r="12" spans="1:19" ht="18.75" customHeight="1">
      <c r="A12" s="636"/>
      <c r="B12" s="636"/>
      <c r="C12" s="636"/>
      <c r="D12" s="636"/>
      <c r="E12" s="636"/>
      <c r="F12" s="636"/>
      <c r="G12" s="124">
        <f t="shared" ref="G12:G76" si="1">G11+1</f>
        <v>3</v>
      </c>
      <c r="H12" s="934"/>
      <c r="I12" s="856"/>
      <c r="J12" s="842" t="s">
        <v>2</v>
      </c>
      <c r="K12" s="820"/>
      <c r="L12" s="821"/>
      <c r="M12" s="639">
        <f>IFERROR(VLOOKUP(E12,'Balance de prueba'!$A$2:$F$500,6,0),0)+IFERROR(VLOOKUP(D12,'Balance de prueba'!$A$2:$F$500,6,0),0)+IFERROR(VLOOKUP(C12,'Balance de prueba'!$A$2:$F$500,6,0),0)+IFERROR(VLOOKUP(B12,'Balance de prueba'!$A$2:$F$500,6,0),0)+IFERROR(VLOOKUP(A12,'Balance de prueba'!$A$2:$F$500,6,0),0)+IFERROR(VLOOKUP(F12,'Balance de prueba'!$A$2:$F$500,6,0),0)</f>
        <v>0</v>
      </c>
      <c r="N12" s="194"/>
      <c r="O12" s="194"/>
      <c r="P12" s="194"/>
      <c r="Q12" s="195">
        <f t="shared" ref="Q12:Q15" si="2">M12+N12-O12+P12</f>
        <v>0</v>
      </c>
      <c r="R12" s="121"/>
    </row>
    <row r="13" spans="1:19" ht="26.25" customHeight="1">
      <c r="A13" s="636"/>
      <c r="B13" s="636"/>
      <c r="C13" s="636"/>
      <c r="D13" s="636"/>
      <c r="E13" s="636"/>
      <c r="F13" s="636"/>
      <c r="G13" s="124">
        <f t="shared" si="1"/>
        <v>4</v>
      </c>
      <c r="H13" s="934"/>
      <c r="I13" s="856"/>
      <c r="J13" s="878" t="s">
        <v>3</v>
      </c>
      <c r="K13" s="879"/>
      <c r="L13" s="691" t="s">
        <v>902</v>
      </c>
      <c r="M13" s="639">
        <f>IFERROR(VLOOKUP(E13,'Balance de prueba'!$A$2:$F$500,6,0),0)+IFERROR(VLOOKUP(D13,'Balance de prueba'!$A$2:$F$500,6,0),0)+IFERROR(VLOOKUP(C13,'Balance de prueba'!$A$2:$F$500,6,0),0)+IFERROR(VLOOKUP(B13,'Balance de prueba'!$A$2:$F$500,6,0),0)+IFERROR(VLOOKUP(A13,'Balance de prueba'!$A$2:$F$500,6,0),0)+IFERROR(VLOOKUP(F13,'Balance de prueba'!$A$2:$F$500,6,0),0)</f>
        <v>0</v>
      </c>
      <c r="N13" s="196"/>
      <c r="O13" s="196"/>
      <c r="P13" s="196"/>
      <c r="Q13" s="195">
        <f t="shared" si="2"/>
        <v>0</v>
      </c>
      <c r="R13" s="128"/>
      <c r="S13" s="3"/>
    </row>
    <row r="14" spans="1:19" ht="18.75" customHeight="1">
      <c r="A14" s="636"/>
      <c r="B14" s="636"/>
      <c r="C14" s="636"/>
      <c r="D14" s="636"/>
      <c r="E14" s="636"/>
      <c r="F14" s="636"/>
      <c r="G14" s="124">
        <f t="shared" si="1"/>
        <v>5</v>
      </c>
      <c r="H14" s="934"/>
      <c r="I14" s="856"/>
      <c r="J14" s="880"/>
      <c r="K14" s="881"/>
      <c r="L14" s="691" t="s">
        <v>876</v>
      </c>
      <c r="M14" s="639">
        <f>IFERROR(VLOOKUP(E14,'Balance de prueba'!$A$2:$F$500,6,0),0)+IFERROR(VLOOKUP(D14,'Balance de prueba'!$A$2:$F$500,6,0),0)+IFERROR(VLOOKUP(C14,'Balance de prueba'!$A$2:$F$500,6,0),0)+IFERROR(VLOOKUP(B14,'Balance de prueba'!$A$2:$F$500,6,0),0)+IFERROR(VLOOKUP(A14,'Balance de prueba'!$A$2:$F$500,6,0),0)+IFERROR(VLOOKUP(F14,'Balance de prueba'!$A$2:$F$500,6,0),0)</f>
        <v>0</v>
      </c>
      <c r="N14" s="196"/>
      <c r="O14" s="196"/>
      <c r="P14" s="196"/>
      <c r="Q14" s="195">
        <f t="shared" si="2"/>
        <v>0</v>
      </c>
      <c r="R14" s="128"/>
    </row>
    <row r="15" spans="1:19" ht="18.75" customHeight="1">
      <c r="A15" s="636"/>
      <c r="B15" s="636"/>
      <c r="C15" s="636"/>
      <c r="D15" s="636"/>
      <c r="E15" s="636"/>
      <c r="F15" s="636"/>
      <c r="G15" s="124">
        <f t="shared" si="1"/>
        <v>6</v>
      </c>
      <c r="H15" s="934"/>
      <c r="I15" s="856"/>
      <c r="J15" s="880"/>
      <c r="K15" s="881"/>
      <c r="L15" s="691" t="s">
        <v>903</v>
      </c>
      <c r="M15" s="639">
        <f>IFERROR(VLOOKUP(E15,'Balance de prueba'!$A$2:$F$500,6,0),0)+IFERROR(VLOOKUP(D15,'Balance de prueba'!$A$2:$F$500,6,0),0)+IFERROR(VLOOKUP(C15,'Balance de prueba'!$A$2:$F$500,6,0),0)+IFERROR(VLOOKUP(B15,'Balance de prueba'!$A$2:$F$500,6,0),0)+IFERROR(VLOOKUP(A15,'Balance de prueba'!$A$2:$F$500,6,0),0)+IFERROR(VLOOKUP(F15,'Balance de prueba'!$A$2:$F$500,6,0),0)</f>
        <v>0</v>
      </c>
      <c r="N15" s="196"/>
      <c r="O15" s="196"/>
      <c r="P15" s="196"/>
      <c r="Q15" s="195">
        <f t="shared" si="2"/>
        <v>0</v>
      </c>
      <c r="R15" s="128"/>
    </row>
    <row r="16" spans="1:19" ht="18.75" customHeight="1">
      <c r="A16" s="636"/>
      <c r="B16" s="636"/>
      <c r="C16" s="636"/>
      <c r="D16" s="636"/>
      <c r="E16" s="636"/>
      <c r="F16" s="636"/>
      <c r="G16" s="124">
        <f t="shared" si="1"/>
        <v>7</v>
      </c>
      <c r="H16" s="935"/>
      <c r="I16" s="857"/>
      <c r="J16" s="882"/>
      <c r="K16" s="883"/>
      <c r="L16" s="191" t="s">
        <v>875</v>
      </c>
      <c r="M16" s="639">
        <f>IFERROR(VLOOKUP(E16,'Balance de prueba'!$A$2:$F$500,6,0),0)+IFERROR(VLOOKUP(D16,'Balance de prueba'!$A$2:$F$500,6,0),0)+IFERROR(VLOOKUP(C16,'Balance de prueba'!$A$2:$F$500,6,0),0)+IFERROR(VLOOKUP(B16,'Balance de prueba'!$A$2:$F$500,6,0),0)+IFERROR(VLOOKUP(A16,'Balance de prueba'!$A$2:$F$500,6,0),0)+IFERROR(VLOOKUP(F16,'Balance de prueba'!$A$2:$F$500,6,0),0)</f>
        <v>0</v>
      </c>
      <c r="N16" s="194"/>
      <c r="O16" s="194"/>
      <c r="P16" s="194"/>
      <c r="Q16" s="195">
        <f>M16+N16-O16+P16</f>
        <v>0</v>
      </c>
      <c r="R16" s="128"/>
    </row>
    <row r="17" spans="1:18" ht="18" customHeight="1">
      <c r="A17" s="636"/>
      <c r="B17" s="636"/>
      <c r="C17" s="636"/>
      <c r="D17" s="636"/>
      <c r="E17" s="636"/>
      <c r="F17" s="636"/>
      <c r="G17" s="124">
        <f t="shared" si="1"/>
        <v>8</v>
      </c>
      <c r="H17" s="935"/>
      <c r="I17" s="845" t="s">
        <v>126</v>
      </c>
      <c r="J17" s="858"/>
      <c r="K17" s="846"/>
      <c r="L17" s="847"/>
      <c r="M17" s="193">
        <f>M18-M32</f>
        <v>0</v>
      </c>
      <c r="N17" s="193">
        <f t="shared" ref="N17:Q17" si="3">N18-N32</f>
        <v>0</v>
      </c>
      <c r="O17" s="193">
        <f t="shared" si="3"/>
        <v>0</v>
      </c>
      <c r="P17" s="193">
        <f t="shared" si="3"/>
        <v>0</v>
      </c>
      <c r="Q17" s="193">
        <f t="shared" si="3"/>
        <v>0</v>
      </c>
      <c r="R17" s="121"/>
    </row>
    <row r="18" spans="1:18" ht="16.5" customHeight="1">
      <c r="A18" s="636"/>
      <c r="B18" s="636"/>
      <c r="C18" s="636"/>
      <c r="D18" s="636"/>
      <c r="E18" s="636"/>
      <c r="F18" s="636"/>
      <c r="G18" s="124">
        <f t="shared" si="1"/>
        <v>9</v>
      </c>
      <c r="H18" s="935"/>
      <c r="I18" s="937"/>
      <c r="J18" s="845" t="s">
        <v>126</v>
      </c>
      <c r="K18" s="846"/>
      <c r="L18" s="847"/>
      <c r="M18" s="193">
        <f>SUM(M19:M31)</f>
        <v>0</v>
      </c>
      <c r="N18" s="193">
        <f t="shared" ref="N18:Q18" si="4">SUM(N19:N31)</f>
        <v>0</v>
      </c>
      <c r="O18" s="193">
        <f t="shared" si="4"/>
        <v>0</v>
      </c>
      <c r="P18" s="193">
        <f t="shared" si="4"/>
        <v>0</v>
      </c>
      <c r="Q18" s="193">
        <f t="shared" si="4"/>
        <v>0</v>
      </c>
      <c r="R18" s="121"/>
    </row>
    <row r="19" spans="1:18" ht="19.5" customHeight="1">
      <c r="A19" s="636"/>
      <c r="B19" s="636"/>
      <c r="C19" s="636"/>
      <c r="D19" s="636"/>
      <c r="E19" s="636"/>
      <c r="F19" s="636"/>
      <c r="G19" s="124">
        <f t="shared" si="1"/>
        <v>10</v>
      </c>
      <c r="H19" s="935"/>
      <c r="I19" s="938"/>
      <c r="J19" s="872"/>
      <c r="K19" s="874" t="s">
        <v>4</v>
      </c>
      <c r="L19" s="905"/>
      <c r="M19" s="639">
        <f>IFERROR(VLOOKUP(E19,'Balance de prueba'!$A$2:$F$500,6,0),0)+IFERROR(VLOOKUP(D19,'Balance de prueba'!$A$2:$F$500,6,0),0)+IFERROR(VLOOKUP(C19,'Balance de prueba'!$A$2:$F$500,6,0),0)+IFERROR(VLOOKUP(B19,'Balance de prueba'!$A$2:$F$500,6,0),0)+IFERROR(VLOOKUP(A19,'Balance de prueba'!$A$2:$F$500,6,0),0)+IFERROR(VLOOKUP(F19,'Balance de prueba'!$A$2:$F$500,6,0),0)</f>
        <v>0</v>
      </c>
      <c r="N19" s="194"/>
      <c r="O19" s="194"/>
      <c r="P19" s="194"/>
      <c r="Q19" s="195">
        <f t="shared" ref="Q19:Q39" si="5">M19+N19-O19+P19</f>
        <v>0</v>
      </c>
      <c r="R19" s="121"/>
    </row>
    <row r="20" spans="1:18" ht="30.75" customHeight="1">
      <c r="A20" s="636"/>
      <c r="B20" s="636"/>
      <c r="C20" s="636"/>
      <c r="D20" s="636"/>
      <c r="E20" s="636"/>
      <c r="F20" s="636"/>
      <c r="G20" s="124">
        <f t="shared" si="1"/>
        <v>11</v>
      </c>
      <c r="H20" s="935"/>
      <c r="I20" s="938"/>
      <c r="J20" s="851"/>
      <c r="K20" s="952" t="s">
        <v>627</v>
      </c>
      <c r="L20" s="266" t="s">
        <v>634</v>
      </c>
      <c r="M20" s="639">
        <f>IFERROR(VLOOKUP(E20,'Balance de prueba'!$A$2:$F$500,6,0),0)+IFERROR(VLOOKUP(D20,'Balance de prueba'!$A$2:$F$500,6,0),0)+IFERROR(VLOOKUP(C20,'Balance de prueba'!$A$2:$F$500,6,0),0)+IFERROR(VLOOKUP(B20,'Balance de prueba'!$A$2:$F$500,6,0),0)+IFERROR(VLOOKUP(A20,'Balance de prueba'!$A$2:$F$500,6,0),0)+IFERROR(VLOOKUP(F20,'Balance de prueba'!$A$2:$F$500,6,0),0)</f>
        <v>0</v>
      </c>
      <c r="N20" s="194"/>
      <c r="O20" s="194"/>
      <c r="P20" s="194"/>
      <c r="Q20" s="195">
        <f t="shared" si="5"/>
        <v>0</v>
      </c>
      <c r="R20" s="121"/>
    </row>
    <row r="21" spans="1:18" ht="21.75" customHeight="1">
      <c r="A21" s="636"/>
      <c r="B21" s="636"/>
      <c r="C21" s="636"/>
      <c r="D21" s="636"/>
      <c r="E21" s="636"/>
      <c r="F21" s="636"/>
      <c r="G21" s="124">
        <f t="shared" si="1"/>
        <v>12</v>
      </c>
      <c r="H21" s="935"/>
      <c r="I21" s="938"/>
      <c r="J21" s="851"/>
      <c r="K21" s="953"/>
      <c r="L21" s="126" t="s">
        <v>633</v>
      </c>
      <c r="M21" s="639">
        <f>IFERROR(VLOOKUP(E21,'Balance de prueba'!$A$2:$F$500,6,0),0)+IFERROR(VLOOKUP(D21,'Balance de prueba'!$A$2:$F$500,6,0),0)+IFERROR(VLOOKUP(C21,'Balance de prueba'!$A$2:$F$500,6,0),0)+IFERROR(VLOOKUP(B21,'Balance de prueba'!$A$2:$F$500,6,0),0)+IFERROR(VLOOKUP(A21,'Balance de prueba'!$A$2:$F$500,6,0),0)+IFERROR(VLOOKUP(F21,'Balance de prueba'!$A$2:$F$500,6,0),0)</f>
        <v>0</v>
      </c>
      <c r="N21" s="194"/>
      <c r="O21" s="194"/>
      <c r="P21" s="194"/>
      <c r="Q21" s="195">
        <f t="shared" si="5"/>
        <v>0</v>
      </c>
      <c r="R21" s="121"/>
    </row>
    <row r="22" spans="1:18" ht="16.5" customHeight="1">
      <c r="A22" s="636"/>
      <c r="B22" s="636"/>
      <c r="C22" s="636"/>
      <c r="D22" s="636"/>
      <c r="E22" s="636"/>
      <c r="F22" s="636"/>
      <c r="G22" s="124">
        <f t="shared" si="1"/>
        <v>13</v>
      </c>
      <c r="H22" s="935"/>
      <c r="I22" s="938"/>
      <c r="J22" s="851"/>
      <c r="K22" s="953"/>
      <c r="L22" s="126" t="s">
        <v>626</v>
      </c>
      <c r="M22" s="639">
        <f>IFERROR(VLOOKUP(E22,'Balance de prueba'!$A$2:$F$500,6,0),0)+IFERROR(VLOOKUP(D22,'Balance de prueba'!$A$2:$F$500,6,0),0)+IFERROR(VLOOKUP(C22,'Balance de prueba'!$A$2:$F$500,6,0),0)+IFERROR(VLOOKUP(B22,'Balance de prueba'!$A$2:$F$500,6,0),0)+IFERROR(VLOOKUP(A22,'Balance de prueba'!$A$2:$F$500,6,0),0)+IFERROR(VLOOKUP(F22,'Balance de prueba'!$A$2:$F$500,6,0),0)</f>
        <v>0</v>
      </c>
      <c r="N22" s="194"/>
      <c r="O22" s="194"/>
      <c r="P22" s="194"/>
      <c r="Q22" s="195">
        <f t="shared" si="5"/>
        <v>0</v>
      </c>
      <c r="R22" s="121"/>
    </row>
    <row r="23" spans="1:18" ht="14.25" customHeight="1">
      <c r="A23" s="636"/>
      <c r="B23" s="636"/>
      <c r="C23" s="636"/>
      <c r="D23" s="636"/>
      <c r="E23" s="636"/>
      <c r="F23" s="636"/>
      <c r="G23" s="124">
        <f t="shared" si="1"/>
        <v>14</v>
      </c>
      <c r="H23" s="935"/>
      <c r="I23" s="938"/>
      <c r="J23" s="851"/>
      <c r="K23" s="954"/>
      <c r="L23" s="126" t="s">
        <v>632</v>
      </c>
      <c r="M23" s="639">
        <f>IFERROR(VLOOKUP(E23,'Balance de prueba'!$A$2:$F$500,6,0),0)+IFERROR(VLOOKUP(D23,'Balance de prueba'!$A$2:$F$500,6,0),0)+IFERROR(VLOOKUP(C23,'Balance de prueba'!$A$2:$F$500,6,0),0)+IFERROR(VLOOKUP(B23,'Balance de prueba'!$A$2:$F$500,6,0),0)+IFERROR(VLOOKUP(A23,'Balance de prueba'!$A$2:$F$500,6,0),0)+IFERROR(VLOOKUP(F23,'Balance de prueba'!$A$2:$F$500,6,0),0)</f>
        <v>0</v>
      </c>
      <c r="N23" s="194"/>
      <c r="O23" s="194"/>
      <c r="P23" s="194"/>
      <c r="Q23" s="195">
        <f t="shared" si="5"/>
        <v>0</v>
      </c>
      <c r="R23" s="121"/>
    </row>
    <row r="24" spans="1:18" ht="17.25" customHeight="1">
      <c r="A24" s="636"/>
      <c r="B24" s="636"/>
      <c r="C24" s="636"/>
      <c r="D24" s="636"/>
      <c r="E24" s="636"/>
      <c r="F24" s="636"/>
      <c r="G24" s="124">
        <f t="shared" si="1"/>
        <v>15</v>
      </c>
      <c r="H24" s="935"/>
      <c r="I24" s="938"/>
      <c r="J24" s="851"/>
      <c r="K24" s="874" t="s">
        <v>631</v>
      </c>
      <c r="L24" s="905"/>
      <c r="M24" s="639">
        <f>IFERROR(VLOOKUP(E24,'Balance de prueba'!$A$2:$F$500,6,0),0)+IFERROR(VLOOKUP(D24,'Balance de prueba'!$A$2:$F$500,6,0),0)+IFERROR(VLOOKUP(C24,'Balance de prueba'!$A$2:$F$500,6,0),0)+IFERROR(VLOOKUP(B24,'Balance de prueba'!$A$2:$F$500,6,0),0)+IFERROR(VLOOKUP(A24,'Balance de prueba'!$A$2:$F$500,6,0),0)+IFERROR(VLOOKUP(F24,'Balance de prueba'!$A$2:$F$500,6,0),0)</f>
        <v>0</v>
      </c>
      <c r="N24" s="194"/>
      <c r="O24" s="194"/>
      <c r="P24" s="194"/>
      <c r="Q24" s="195">
        <f t="shared" si="5"/>
        <v>0</v>
      </c>
      <c r="R24" s="121"/>
    </row>
    <row r="25" spans="1:18" ht="15.75" customHeight="1">
      <c r="A25" s="636"/>
      <c r="B25" s="636"/>
      <c r="C25" s="636"/>
      <c r="D25" s="636"/>
      <c r="E25" s="636"/>
      <c r="F25" s="636"/>
      <c r="G25" s="124">
        <f t="shared" si="1"/>
        <v>16</v>
      </c>
      <c r="H25" s="935"/>
      <c r="I25" s="938"/>
      <c r="J25" s="851"/>
      <c r="K25" s="842" t="s">
        <v>623</v>
      </c>
      <c r="L25" s="925"/>
      <c r="M25" s="639">
        <f>IFERROR(VLOOKUP(E25,'Balance de prueba'!$A$2:$F$500,6,0),0)+IFERROR(VLOOKUP(D25,'Balance de prueba'!$A$2:$F$500,6,0),0)+IFERROR(VLOOKUP(C25,'Balance de prueba'!$A$2:$F$500,6,0),0)+IFERROR(VLOOKUP(B25,'Balance de prueba'!$A$2:$F$500,6,0),0)+IFERROR(VLOOKUP(A25,'Balance de prueba'!$A$2:$F$500,6,0),0)+IFERROR(VLOOKUP(F25,'Balance de prueba'!$A$2:$F$500,6,0),0)</f>
        <v>0</v>
      </c>
      <c r="N25" s="194"/>
      <c r="O25" s="194"/>
      <c r="P25" s="194"/>
      <c r="Q25" s="195">
        <f t="shared" si="5"/>
        <v>0</v>
      </c>
      <c r="R25" s="121"/>
    </row>
    <row r="26" spans="1:18" ht="29.25" customHeight="1">
      <c r="A26" s="636"/>
      <c r="B26" s="636"/>
      <c r="C26" s="636"/>
      <c r="D26" s="636"/>
      <c r="E26" s="636"/>
      <c r="F26" s="636"/>
      <c r="G26" s="124">
        <f t="shared" si="1"/>
        <v>17</v>
      </c>
      <c r="H26" s="935"/>
      <c r="I26" s="938"/>
      <c r="J26" s="851"/>
      <c r="K26" s="874" t="s">
        <v>630</v>
      </c>
      <c r="L26" s="905"/>
      <c r="M26" s="639">
        <f>IFERROR(VLOOKUP(E26,'Balance de prueba'!$A$2:$F$500,6,0),0)+IFERROR(VLOOKUP(D26,'Balance de prueba'!$A$2:$F$500,6,0),0)+IFERROR(VLOOKUP(C26,'Balance de prueba'!$A$2:$F$500,6,0),0)+IFERROR(VLOOKUP(B26,'Balance de prueba'!$A$2:$F$500,6,0),0)+IFERROR(VLOOKUP(A26,'Balance de prueba'!$A$2:$F$500,6,0),0)+IFERROR(VLOOKUP(F26,'Balance de prueba'!$A$2:$F$500,6,0),0)</f>
        <v>0</v>
      </c>
      <c r="N26" s="194"/>
      <c r="O26" s="194"/>
      <c r="P26" s="194"/>
      <c r="Q26" s="195">
        <f t="shared" si="5"/>
        <v>0</v>
      </c>
      <c r="R26" s="121"/>
    </row>
    <row r="27" spans="1:18" ht="35.25" customHeight="1">
      <c r="A27" s="636"/>
      <c r="B27" s="636"/>
      <c r="C27" s="636"/>
      <c r="D27" s="636"/>
      <c r="E27" s="636"/>
      <c r="F27" s="636"/>
      <c r="G27" s="124">
        <f t="shared" si="1"/>
        <v>18</v>
      </c>
      <c r="H27" s="935"/>
      <c r="I27" s="938"/>
      <c r="J27" s="851"/>
      <c r="K27" s="874" t="s">
        <v>629</v>
      </c>
      <c r="L27" s="905"/>
      <c r="M27" s="639">
        <f>IFERROR(VLOOKUP(E27,'Balance de prueba'!$A$2:$F$500,6,0),0)+IFERROR(VLOOKUP(D27,'Balance de prueba'!$A$2:$F$500,6,0),0)+IFERROR(VLOOKUP(C27,'Balance de prueba'!$A$2:$F$500,6,0),0)+IFERROR(VLOOKUP(B27,'Balance de prueba'!$A$2:$F$500,6,0),0)+IFERROR(VLOOKUP(A27,'Balance de prueba'!$A$2:$F$500,6,0),0)+IFERROR(VLOOKUP(F27,'Balance de prueba'!$A$2:$F$500,6,0),0)</f>
        <v>0</v>
      </c>
      <c r="N27" s="194"/>
      <c r="O27" s="194"/>
      <c r="P27" s="194"/>
      <c r="Q27" s="195">
        <f t="shared" si="5"/>
        <v>0</v>
      </c>
      <c r="R27" s="121"/>
    </row>
    <row r="28" spans="1:18" ht="26.25" customHeight="1">
      <c r="A28" s="636"/>
      <c r="B28" s="636"/>
      <c r="C28" s="636"/>
      <c r="D28" s="636"/>
      <c r="E28" s="636"/>
      <c r="F28" s="636"/>
      <c r="G28" s="124">
        <f t="shared" si="1"/>
        <v>19</v>
      </c>
      <c r="H28" s="935"/>
      <c r="I28" s="938"/>
      <c r="J28" s="851"/>
      <c r="K28" s="874" t="s">
        <v>628</v>
      </c>
      <c r="L28" s="905"/>
      <c r="M28" s="639">
        <f>IFERROR(VLOOKUP(E28,'Balance de prueba'!$A$2:$F$500,6,0),0)+IFERROR(VLOOKUP(D28,'Balance de prueba'!$A$2:$F$500,6,0),0)+IFERROR(VLOOKUP(C28,'Balance de prueba'!$A$2:$F$500,6,0),0)+IFERROR(VLOOKUP(B28,'Balance de prueba'!$A$2:$F$500,6,0),0)+IFERROR(VLOOKUP(A28,'Balance de prueba'!$A$2:$F$500,6,0),0)+IFERROR(VLOOKUP(F28,'Balance de prueba'!$A$2:$F$500,6,0),0)</f>
        <v>0</v>
      </c>
      <c r="N28" s="194"/>
      <c r="O28" s="194"/>
      <c r="P28" s="194"/>
      <c r="Q28" s="195">
        <f t="shared" si="5"/>
        <v>0</v>
      </c>
      <c r="R28" s="121"/>
    </row>
    <row r="29" spans="1:18" ht="28.5" customHeight="1">
      <c r="A29" s="636"/>
      <c r="B29" s="636"/>
      <c r="C29" s="636"/>
      <c r="D29" s="636"/>
      <c r="E29" s="636"/>
      <c r="F29" s="636"/>
      <c r="G29" s="124">
        <f t="shared" si="1"/>
        <v>20</v>
      </c>
      <c r="H29" s="935"/>
      <c r="I29" s="938"/>
      <c r="J29" s="851"/>
      <c r="K29" s="874" t="s">
        <v>122</v>
      </c>
      <c r="L29" s="905"/>
      <c r="M29" s="639">
        <f>IFERROR(VLOOKUP(E29,'Balance de prueba'!$A$2:$F$500,6,0),0)+IFERROR(VLOOKUP(D29,'Balance de prueba'!$A$2:$F$500,6,0),0)+IFERROR(VLOOKUP(C29,'Balance de prueba'!$A$2:$F$500,6,0),0)+IFERROR(VLOOKUP(B29,'Balance de prueba'!$A$2:$F$500,6,0),0)+IFERROR(VLOOKUP(A29,'Balance de prueba'!$A$2:$F$500,6,0),0)+IFERROR(VLOOKUP(F29,'Balance de prueba'!$A$2:$F$500,6,0),0)</f>
        <v>0</v>
      </c>
      <c r="N29" s="194"/>
      <c r="O29" s="194"/>
      <c r="P29" s="194"/>
      <c r="Q29" s="195">
        <f t="shared" si="5"/>
        <v>0</v>
      </c>
      <c r="R29" s="121"/>
    </row>
    <row r="30" spans="1:18" ht="21.75" customHeight="1">
      <c r="A30" s="636"/>
      <c r="B30" s="636"/>
      <c r="C30" s="636"/>
      <c r="D30" s="636"/>
      <c r="E30" s="636"/>
      <c r="F30" s="636"/>
      <c r="G30" s="124">
        <f t="shared" si="1"/>
        <v>21</v>
      </c>
      <c r="H30" s="935"/>
      <c r="I30" s="938"/>
      <c r="J30" s="851"/>
      <c r="K30" s="874" t="s">
        <v>350</v>
      </c>
      <c r="L30" s="841"/>
      <c r="M30" s="639">
        <f>IFERROR(VLOOKUP(E30,'Balance de prueba'!$A$2:$F$500,6,0),0)+IFERROR(VLOOKUP(D30,'Balance de prueba'!$A$2:$F$500,6,0),0)+IFERROR(VLOOKUP(C30,'Balance de prueba'!$A$2:$F$500,6,0),0)+IFERROR(VLOOKUP(B30,'Balance de prueba'!$A$2:$F$500,6,0),0)+IFERROR(VLOOKUP(A30,'Balance de prueba'!$A$2:$F$500,6,0),0)+IFERROR(VLOOKUP(F30,'Balance de prueba'!$A$2:$F$500,6,0),0)</f>
        <v>0</v>
      </c>
      <c r="N30" s="194"/>
      <c r="O30" s="194"/>
      <c r="P30" s="194"/>
      <c r="Q30" s="195">
        <f t="shared" si="5"/>
        <v>0</v>
      </c>
      <c r="R30" s="121"/>
    </row>
    <row r="31" spans="1:18" ht="23.25" customHeight="1">
      <c r="A31" s="636"/>
      <c r="B31" s="636"/>
      <c r="C31" s="636"/>
      <c r="D31" s="636"/>
      <c r="E31" s="636"/>
      <c r="F31" s="636"/>
      <c r="G31" s="124">
        <f t="shared" si="1"/>
        <v>22</v>
      </c>
      <c r="H31" s="935"/>
      <c r="I31" s="938"/>
      <c r="J31" s="852"/>
      <c r="K31" s="874" t="s">
        <v>48</v>
      </c>
      <c r="L31" s="905"/>
      <c r="M31" s="639">
        <f>IFERROR(VLOOKUP(E31,'Balance de prueba'!$A$2:$F$500,6,0),0)+IFERROR(VLOOKUP(D31,'Balance de prueba'!$A$2:$F$500,6,0),0)+IFERROR(VLOOKUP(C31,'Balance de prueba'!$A$2:$F$500,6,0),0)+IFERROR(VLOOKUP(B31,'Balance de prueba'!$A$2:$F$500,6,0),0)+IFERROR(VLOOKUP(A31,'Balance de prueba'!$A$2:$F$500,6,0),0)+IFERROR(VLOOKUP(F31,'Balance de prueba'!$A$2:$F$500,6,0),0)</f>
        <v>0</v>
      </c>
      <c r="N31" s="194"/>
      <c r="O31" s="194"/>
      <c r="P31" s="194"/>
      <c r="Q31" s="195">
        <f t="shared" si="5"/>
        <v>0</v>
      </c>
      <c r="R31" s="121"/>
    </row>
    <row r="32" spans="1:18" ht="21.75" customHeight="1">
      <c r="A32" s="636"/>
      <c r="B32" s="636"/>
      <c r="C32" s="636"/>
      <c r="D32" s="636"/>
      <c r="E32" s="636"/>
      <c r="F32" s="636"/>
      <c r="G32" s="124">
        <f t="shared" si="1"/>
        <v>23</v>
      </c>
      <c r="H32" s="935"/>
      <c r="I32" s="938"/>
      <c r="J32" s="980" t="s">
        <v>239</v>
      </c>
      <c r="K32" s="981"/>
      <c r="L32" s="982"/>
      <c r="M32" s="197">
        <f>SUM(M33:M39)</f>
        <v>0</v>
      </c>
      <c r="N32" s="197">
        <f t="shared" ref="N32:Q32" si="6">SUM(N33:N39)</f>
        <v>0</v>
      </c>
      <c r="O32" s="197">
        <f t="shared" si="6"/>
        <v>0</v>
      </c>
      <c r="P32" s="197">
        <f t="shared" si="6"/>
        <v>0</v>
      </c>
      <c r="Q32" s="197">
        <f t="shared" si="6"/>
        <v>0</v>
      </c>
      <c r="R32" s="121"/>
    </row>
    <row r="33" spans="1:18" ht="23.25" customHeight="1">
      <c r="A33" s="636"/>
      <c r="B33" s="636"/>
      <c r="C33" s="636"/>
      <c r="D33" s="636"/>
      <c r="E33" s="636"/>
      <c r="F33" s="636"/>
      <c r="G33" s="124">
        <f t="shared" si="1"/>
        <v>24</v>
      </c>
      <c r="H33" s="935"/>
      <c r="I33" s="938"/>
      <c r="J33" s="873"/>
      <c r="K33" s="874" t="s">
        <v>4</v>
      </c>
      <c r="L33" s="905"/>
      <c r="M33" s="639">
        <f>IFERROR(VLOOKUP(E33,'Balance de prueba'!$A$2:$F$500,6,0),0)+IFERROR(VLOOKUP(D33,'Balance de prueba'!$A$2:$F$500,6,0),0)+IFERROR(VLOOKUP(C33,'Balance de prueba'!$A$2:$F$500,6,0),0)+IFERROR(VLOOKUP(B33,'Balance de prueba'!$A$2:$F$500,6,0),0)+IFERROR(VLOOKUP(A33,'Balance de prueba'!$A$2:$F$500,6,0),0)+IFERROR(VLOOKUP(F33,'Balance de prueba'!$A$2:$F$500,6,0),0)</f>
        <v>0</v>
      </c>
      <c r="N33" s="194"/>
      <c r="O33" s="194"/>
      <c r="P33" s="194"/>
      <c r="Q33" s="195">
        <f t="shared" si="5"/>
        <v>0</v>
      </c>
      <c r="R33" s="121"/>
    </row>
    <row r="34" spans="1:18" ht="37.5" customHeight="1">
      <c r="A34" s="636"/>
      <c r="B34" s="636"/>
      <c r="C34" s="636"/>
      <c r="D34" s="636"/>
      <c r="E34" s="636"/>
      <c r="F34" s="636"/>
      <c r="G34" s="124">
        <f t="shared" si="1"/>
        <v>25</v>
      </c>
      <c r="H34" s="935"/>
      <c r="I34" s="938"/>
      <c r="J34" s="865"/>
      <c r="K34" s="921" t="s">
        <v>627</v>
      </c>
      <c r="L34" s="126" t="s">
        <v>626</v>
      </c>
      <c r="M34" s="639">
        <f>IFERROR(VLOOKUP(E34,'Balance de prueba'!$A$2:$F$500,6,0),0)+IFERROR(VLOOKUP(D34,'Balance de prueba'!$A$2:$F$500,6,0),0)+IFERROR(VLOOKUP(C34,'Balance de prueba'!$A$2:$F$500,6,0),0)+IFERROR(VLOOKUP(B34,'Balance de prueba'!$A$2:$F$500,6,0),0)+IFERROR(VLOOKUP(A34,'Balance de prueba'!$A$2:$F$500,6,0),0)+IFERROR(VLOOKUP(F34,'Balance de prueba'!$A$2:$F$500,6,0),0)</f>
        <v>0</v>
      </c>
      <c r="N34" s="194"/>
      <c r="O34" s="194"/>
      <c r="P34" s="194"/>
      <c r="Q34" s="195">
        <f t="shared" si="5"/>
        <v>0</v>
      </c>
      <c r="R34" s="121"/>
    </row>
    <row r="35" spans="1:18" ht="35.25" customHeight="1">
      <c r="A35" s="636"/>
      <c r="B35" s="636"/>
      <c r="C35" s="636"/>
      <c r="D35" s="636"/>
      <c r="E35" s="636"/>
      <c r="F35" s="636"/>
      <c r="G35" s="124">
        <f t="shared" si="1"/>
        <v>26</v>
      </c>
      <c r="H35" s="935"/>
      <c r="I35" s="938"/>
      <c r="J35" s="865"/>
      <c r="K35" s="955"/>
      <c r="L35" s="126" t="s">
        <v>625</v>
      </c>
      <c r="M35" s="639">
        <f>IFERROR(VLOOKUP(E35,'Balance de prueba'!$A$2:$F$500,6,0),0)+IFERROR(VLOOKUP(D35,'Balance de prueba'!$A$2:$F$500,6,0),0)+IFERROR(VLOOKUP(C35,'Balance de prueba'!$A$2:$F$500,6,0),0)+IFERROR(VLOOKUP(B35,'Balance de prueba'!$A$2:$F$500,6,0),0)+IFERROR(VLOOKUP(A35,'Balance de prueba'!$A$2:$F$500,6,0),0)+IFERROR(VLOOKUP(F35,'Balance de prueba'!$A$2:$F$500,6,0),0)</f>
        <v>0</v>
      </c>
      <c r="N35" s="194"/>
      <c r="O35" s="194"/>
      <c r="P35" s="194"/>
      <c r="Q35" s="195">
        <f t="shared" si="5"/>
        <v>0</v>
      </c>
      <c r="R35" s="121"/>
    </row>
    <row r="36" spans="1:18" ht="22.5" customHeight="1">
      <c r="A36" s="636"/>
      <c r="B36" s="636"/>
      <c r="C36" s="636"/>
      <c r="D36" s="636"/>
      <c r="E36" s="636"/>
      <c r="F36" s="636"/>
      <c r="G36" s="124">
        <f t="shared" si="1"/>
        <v>27</v>
      </c>
      <c r="H36" s="935"/>
      <c r="I36" s="938"/>
      <c r="J36" s="865"/>
      <c r="K36" s="874" t="s">
        <v>624</v>
      </c>
      <c r="L36" s="905"/>
      <c r="M36" s="639">
        <f>IFERROR(VLOOKUP(E36,'Balance de prueba'!$A$2:$F$500,6,0),0)+IFERROR(VLOOKUP(D36,'Balance de prueba'!$A$2:$F$500,6,0),0)+IFERROR(VLOOKUP(C36,'Balance de prueba'!$A$2:$F$500,6,0),0)+IFERROR(VLOOKUP(B36,'Balance de prueba'!$A$2:$F$500,6,0),0)+IFERROR(VLOOKUP(A36,'Balance de prueba'!$A$2:$F$500,6,0),0)+IFERROR(VLOOKUP(F36,'Balance de prueba'!$A$2:$F$500,6,0),0)</f>
        <v>0</v>
      </c>
      <c r="N36" s="194"/>
      <c r="O36" s="194"/>
      <c r="P36" s="194"/>
      <c r="Q36" s="195">
        <f t="shared" si="5"/>
        <v>0</v>
      </c>
      <c r="R36" s="121"/>
    </row>
    <row r="37" spans="1:18" ht="23.25" customHeight="1">
      <c r="A37" s="636"/>
      <c r="B37" s="636"/>
      <c r="C37" s="636"/>
      <c r="D37" s="636"/>
      <c r="E37" s="636"/>
      <c r="F37" s="636"/>
      <c r="G37" s="124">
        <f t="shared" si="1"/>
        <v>28</v>
      </c>
      <c r="H37" s="935"/>
      <c r="I37" s="938"/>
      <c r="J37" s="865"/>
      <c r="K37" s="874" t="s">
        <v>623</v>
      </c>
      <c r="L37" s="905"/>
      <c r="M37" s="639">
        <f>IFERROR(VLOOKUP(E37,'Balance de prueba'!$A$2:$F$500,6,0),0)+IFERROR(VLOOKUP(D37,'Balance de prueba'!$A$2:$F$500,6,0),0)+IFERROR(VLOOKUP(C37,'Balance de prueba'!$A$2:$F$500,6,0),0)+IFERROR(VLOOKUP(B37,'Balance de prueba'!$A$2:$F$500,6,0),0)+IFERROR(VLOOKUP(A37,'Balance de prueba'!$A$2:$F$500,6,0),0)+IFERROR(VLOOKUP(F37,'Balance de prueba'!$A$2:$F$500,6,0),0)</f>
        <v>0</v>
      </c>
      <c r="N37" s="194"/>
      <c r="O37" s="194"/>
      <c r="P37" s="194"/>
      <c r="Q37" s="195">
        <f t="shared" si="5"/>
        <v>0</v>
      </c>
      <c r="R37" s="121"/>
    </row>
    <row r="38" spans="1:18" ht="23.25" customHeight="1">
      <c r="A38" s="636"/>
      <c r="B38" s="636"/>
      <c r="C38" s="636"/>
      <c r="D38" s="636"/>
      <c r="E38" s="636"/>
      <c r="F38" s="636"/>
      <c r="G38" s="124">
        <f t="shared" si="1"/>
        <v>29</v>
      </c>
      <c r="H38" s="935"/>
      <c r="I38" s="938"/>
      <c r="J38" s="865"/>
      <c r="K38" s="874" t="s">
        <v>350</v>
      </c>
      <c r="L38" s="905"/>
      <c r="M38" s="639">
        <f>IFERROR(VLOOKUP(E38,'Balance de prueba'!$A$2:$F$500,6,0),0)+IFERROR(VLOOKUP(D38,'Balance de prueba'!$A$2:$F$500,6,0),0)+IFERROR(VLOOKUP(C38,'Balance de prueba'!$A$2:$F$500,6,0),0)+IFERROR(VLOOKUP(B38,'Balance de prueba'!$A$2:$F$500,6,0),0)+IFERROR(VLOOKUP(A38,'Balance de prueba'!$A$2:$F$500,6,0),0)+IFERROR(VLOOKUP(F38,'Balance de prueba'!$A$2:$F$500,6,0),0)</f>
        <v>0</v>
      </c>
      <c r="N38" s="194"/>
      <c r="O38" s="194"/>
      <c r="P38" s="194"/>
      <c r="Q38" s="195">
        <f t="shared" si="5"/>
        <v>0</v>
      </c>
      <c r="R38" s="121"/>
    </row>
    <row r="39" spans="1:18" ht="24.75" customHeight="1">
      <c r="A39" s="636"/>
      <c r="B39" s="636"/>
      <c r="C39" s="636"/>
      <c r="D39" s="636"/>
      <c r="E39" s="636"/>
      <c r="F39" s="636"/>
      <c r="G39" s="124">
        <f t="shared" si="1"/>
        <v>30</v>
      </c>
      <c r="H39" s="935"/>
      <c r="I39" s="939"/>
      <c r="J39" s="866"/>
      <c r="K39" s="874" t="s">
        <v>48</v>
      </c>
      <c r="L39" s="905"/>
      <c r="M39" s="639">
        <f>IFERROR(VLOOKUP(E39,'Balance de prueba'!$A$2:$F$500,6,0),0)+IFERROR(VLOOKUP(D39,'Balance de prueba'!$A$2:$F$500,6,0),0)+IFERROR(VLOOKUP(C39,'Balance de prueba'!$A$2:$F$500,6,0),0)+IFERROR(VLOOKUP(B39,'Balance de prueba'!$A$2:$F$500,6,0),0)+IFERROR(VLOOKUP(A39,'Balance de prueba'!$A$2:$F$500,6,0),0)+IFERROR(VLOOKUP(F39,'Balance de prueba'!$A$2:$F$500,6,0),0)</f>
        <v>0</v>
      </c>
      <c r="N39" s="194"/>
      <c r="O39" s="194"/>
      <c r="P39" s="194"/>
      <c r="Q39" s="195">
        <f t="shared" si="5"/>
        <v>0</v>
      </c>
      <c r="R39" s="121"/>
    </row>
    <row r="40" spans="1:18" ht="30.75" customHeight="1">
      <c r="A40" s="636"/>
      <c r="B40" s="636"/>
      <c r="C40" s="636"/>
      <c r="D40" s="636"/>
      <c r="E40" s="636"/>
      <c r="F40" s="636"/>
      <c r="G40" s="124">
        <f t="shared" si="1"/>
        <v>31</v>
      </c>
      <c r="H40" s="935"/>
      <c r="I40" s="845" t="s">
        <v>695</v>
      </c>
      <c r="J40" s="846"/>
      <c r="K40" s="846"/>
      <c r="L40" s="847"/>
      <c r="M40" s="193">
        <f>M41-M52</f>
        <v>0</v>
      </c>
      <c r="N40" s="193">
        <f t="shared" ref="N40:Q40" si="7">N41-N52</f>
        <v>0</v>
      </c>
      <c r="O40" s="193">
        <f t="shared" si="7"/>
        <v>0</v>
      </c>
      <c r="P40" s="193">
        <f t="shared" si="7"/>
        <v>0</v>
      </c>
      <c r="Q40" s="193">
        <f t="shared" si="7"/>
        <v>0</v>
      </c>
      <c r="R40" s="121"/>
    </row>
    <row r="41" spans="1:18" ht="20.25" customHeight="1">
      <c r="A41" s="636"/>
      <c r="B41" s="636"/>
      <c r="C41" s="636"/>
      <c r="D41" s="636"/>
      <c r="E41" s="636"/>
      <c r="F41" s="636"/>
      <c r="G41" s="124">
        <f t="shared" si="1"/>
        <v>32</v>
      </c>
      <c r="H41" s="935"/>
      <c r="I41" s="872"/>
      <c r="J41" s="940" t="s">
        <v>125</v>
      </c>
      <c r="K41" s="846"/>
      <c r="L41" s="847"/>
      <c r="M41" s="197">
        <f>SUM(M42:M51)</f>
        <v>0</v>
      </c>
      <c r="N41" s="197">
        <f t="shared" ref="N41:Q41" si="8">SUM(N42:N51)</f>
        <v>0</v>
      </c>
      <c r="O41" s="197">
        <f t="shared" si="8"/>
        <v>0</v>
      </c>
      <c r="P41" s="197">
        <f t="shared" si="8"/>
        <v>0</v>
      </c>
      <c r="Q41" s="197">
        <f t="shared" si="8"/>
        <v>0</v>
      </c>
      <c r="R41" s="121"/>
    </row>
    <row r="42" spans="1:18" ht="19.5" customHeight="1">
      <c r="A42" s="636"/>
      <c r="B42" s="636"/>
      <c r="C42" s="636"/>
      <c r="D42" s="636"/>
      <c r="E42" s="636"/>
      <c r="F42" s="636"/>
      <c r="G42" s="124">
        <f t="shared" si="1"/>
        <v>33</v>
      </c>
      <c r="H42" s="935"/>
      <c r="I42" s="865"/>
      <c r="J42" s="851"/>
      <c r="K42" s="842" t="s">
        <v>696</v>
      </c>
      <c r="L42" s="925"/>
      <c r="M42" s="639">
        <f>IFERROR(VLOOKUP(E42,'Balance de prueba'!$A$2:$F$500,6,0),0)+IFERROR(VLOOKUP(D42,'Balance de prueba'!$A$2:$F$500,6,0),0)+IFERROR(VLOOKUP(C42,'Balance de prueba'!$A$2:$F$500,6,0),0)+IFERROR(VLOOKUP(B42,'Balance de prueba'!$A$2:$F$500,6,0),0)+IFERROR(VLOOKUP(A42,'Balance de prueba'!$A$2:$F$500,6,0),0)+IFERROR(VLOOKUP(F42,'Balance de prueba'!$A$2:$F$500,6,0),0)</f>
        <v>0</v>
      </c>
      <c r="N42" s="194"/>
      <c r="O42" s="194"/>
      <c r="P42" s="194"/>
      <c r="Q42" s="195">
        <f t="shared" ref="Q42:Q92" si="9">M42+N42-O42+P42</f>
        <v>0</v>
      </c>
      <c r="R42" s="121"/>
    </row>
    <row r="43" spans="1:18" ht="27.75" customHeight="1">
      <c r="A43" s="636"/>
      <c r="B43" s="636"/>
      <c r="C43" s="636"/>
      <c r="D43" s="636"/>
      <c r="E43" s="636"/>
      <c r="F43" s="636"/>
      <c r="G43" s="124">
        <f t="shared" si="1"/>
        <v>34</v>
      </c>
      <c r="H43" s="935"/>
      <c r="I43" s="865"/>
      <c r="J43" s="851"/>
      <c r="K43" s="842" t="s">
        <v>621</v>
      </c>
      <c r="L43" s="925"/>
      <c r="M43" s="639">
        <f>IFERROR(VLOOKUP(E43,'Balance de prueba'!$A$2:$F$500,6,0),0)+IFERROR(VLOOKUP(D43,'Balance de prueba'!$A$2:$F$500,6,0),0)+IFERROR(VLOOKUP(C43,'Balance de prueba'!$A$2:$F$500,6,0),0)+IFERROR(VLOOKUP(B43,'Balance de prueba'!$A$2:$F$500,6,0),0)+IFERROR(VLOOKUP(A43,'Balance de prueba'!$A$2:$F$500,6,0),0)+IFERROR(VLOOKUP(F43,'Balance de prueba'!$A$2:$F$500,6,0),0)</f>
        <v>0</v>
      </c>
      <c r="N43" s="194"/>
      <c r="O43" s="194"/>
      <c r="P43" s="194"/>
      <c r="Q43" s="195">
        <f t="shared" si="9"/>
        <v>0</v>
      </c>
      <c r="R43" s="121"/>
    </row>
    <row r="44" spans="1:18" ht="18.75" customHeight="1">
      <c r="A44" s="636"/>
      <c r="B44" s="636"/>
      <c r="C44" s="636"/>
      <c r="D44" s="636"/>
      <c r="E44" s="636"/>
      <c r="F44" s="636"/>
      <c r="G44" s="124">
        <f t="shared" si="1"/>
        <v>35</v>
      </c>
      <c r="H44" s="935"/>
      <c r="I44" s="865"/>
      <c r="J44" s="851"/>
      <c r="K44" s="874" t="s">
        <v>620</v>
      </c>
      <c r="L44" s="951"/>
      <c r="M44" s="639">
        <f>IFERROR(VLOOKUP(E44,'Balance de prueba'!$A$2:$F$500,6,0),0)+IFERROR(VLOOKUP(D44,'Balance de prueba'!$A$2:$F$500,6,0),0)+IFERROR(VLOOKUP(C44,'Balance de prueba'!$A$2:$F$500,6,0),0)+IFERROR(VLOOKUP(B44,'Balance de prueba'!$A$2:$F$500,6,0),0)+IFERROR(VLOOKUP(A44,'Balance de prueba'!$A$2:$F$500,6,0),0)+IFERROR(VLOOKUP(F44,'Balance de prueba'!$A$2:$F$500,6,0),0)</f>
        <v>0</v>
      </c>
      <c r="N44" s="194"/>
      <c r="O44" s="194"/>
      <c r="P44" s="194"/>
      <c r="Q44" s="195">
        <f t="shared" si="9"/>
        <v>0</v>
      </c>
      <c r="R44" s="121"/>
    </row>
    <row r="45" spans="1:18" ht="19.5" customHeight="1">
      <c r="A45" s="636"/>
      <c r="B45" s="636"/>
      <c r="C45" s="636"/>
      <c r="D45" s="636"/>
      <c r="E45" s="636"/>
      <c r="F45" s="636"/>
      <c r="G45" s="124">
        <f t="shared" si="1"/>
        <v>36</v>
      </c>
      <c r="H45" s="935"/>
      <c r="I45" s="865"/>
      <c r="J45" s="851"/>
      <c r="K45" s="874" t="s">
        <v>619</v>
      </c>
      <c r="L45" s="905"/>
      <c r="M45" s="639">
        <f>IFERROR(VLOOKUP(E45,'Balance de prueba'!$A$2:$F$500,6,0),0)+IFERROR(VLOOKUP(D45,'Balance de prueba'!$A$2:$F$500,6,0),0)+IFERROR(VLOOKUP(C45,'Balance de prueba'!$A$2:$F$500,6,0),0)+IFERROR(VLOOKUP(B45,'Balance de prueba'!$A$2:$F$500,6,0),0)+IFERROR(VLOOKUP(A45,'Balance de prueba'!$A$2:$F$500,6,0),0)+IFERROR(VLOOKUP(F45,'Balance de prueba'!$A$2:$F$500,6,0),0)</f>
        <v>0</v>
      </c>
      <c r="N45" s="194"/>
      <c r="O45" s="194"/>
      <c r="P45" s="194"/>
      <c r="Q45" s="195">
        <f t="shared" si="9"/>
        <v>0</v>
      </c>
      <c r="R45" s="121"/>
    </row>
    <row r="46" spans="1:18" ht="28.5" customHeight="1">
      <c r="A46" s="636"/>
      <c r="B46" s="636"/>
      <c r="C46" s="636"/>
      <c r="D46" s="636"/>
      <c r="E46" s="636"/>
      <c r="F46" s="636"/>
      <c r="G46" s="124">
        <f t="shared" si="1"/>
        <v>37</v>
      </c>
      <c r="H46" s="935"/>
      <c r="I46" s="865"/>
      <c r="J46" s="851"/>
      <c r="K46" s="898" t="s">
        <v>340</v>
      </c>
      <c r="L46" s="950"/>
      <c r="M46" s="639">
        <f>IFERROR(VLOOKUP(E46,'Balance de prueba'!$A$2:$F$500,6,0),0)+IFERROR(VLOOKUP(D46,'Balance de prueba'!$A$2:$F$500,6,0),0)+IFERROR(VLOOKUP(C46,'Balance de prueba'!$A$2:$F$500,6,0),0)+IFERROR(VLOOKUP(B46,'Balance de prueba'!$A$2:$F$500,6,0),0)+IFERROR(VLOOKUP(A46,'Balance de prueba'!$A$2:$F$500,6,0),0)+IFERROR(VLOOKUP(F46,'Balance de prueba'!$A$2:$F$500,6,0),0)</f>
        <v>0</v>
      </c>
      <c r="N46" s="194"/>
      <c r="O46" s="194"/>
      <c r="P46" s="194"/>
      <c r="Q46" s="195">
        <f t="shared" si="9"/>
        <v>0</v>
      </c>
      <c r="R46" s="121"/>
    </row>
    <row r="47" spans="1:18" ht="32.25" customHeight="1">
      <c r="A47" s="636"/>
      <c r="B47" s="636"/>
      <c r="C47" s="636"/>
      <c r="D47" s="636"/>
      <c r="E47" s="636"/>
      <c r="F47" s="636"/>
      <c r="G47" s="124">
        <f t="shared" si="1"/>
        <v>38</v>
      </c>
      <c r="H47" s="935"/>
      <c r="I47" s="865"/>
      <c r="J47" s="851"/>
      <c r="K47" s="874" t="s">
        <v>123</v>
      </c>
      <c r="L47" s="905"/>
      <c r="M47" s="639">
        <f>IFERROR(VLOOKUP(E47,'Balance de prueba'!$A$2:$F$500,6,0),0)+IFERROR(VLOOKUP(D47,'Balance de prueba'!$A$2:$F$500,6,0),0)+IFERROR(VLOOKUP(C47,'Balance de prueba'!$A$2:$F$500,6,0),0)+IFERROR(VLOOKUP(B47,'Balance de prueba'!$A$2:$F$500,6,0),0)+IFERROR(VLOOKUP(A47,'Balance de prueba'!$A$2:$F$500,6,0),0)+IFERROR(VLOOKUP(F47,'Balance de prueba'!$A$2:$F$500,6,0),0)</f>
        <v>0</v>
      </c>
      <c r="N47" s="194"/>
      <c r="O47" s="194"/>
      <c r="P47" s="194"/>
      <c r="Q47" s="195">
        <f t="shared" si="9"/>
        <v>0</v>
      </c>
      <c r="R47" s="121"/>
    </row>
    <row r="48" spans="1:18" ht="19.5" customHeight="1">
      <c r="A48" s="636"/>
      <c r="B48" s="636"/>
      <c r="C48" s="636"/>
      <c r="D48" s="636"/>
      <c r="E48" s="636"/>
      <c r="F48" s="636"/>
      <c r="G48" s="124">
        <f t="shared" si="1"/>
        <v>39</v>
      </c>
      <c r="H48" s="935"/>
      <c r="I48" s="865"/>
      <c r="J48" s="851"/>
      <c r="K48" s="874" t="s">
        <v>622</v>
      </c>
      <c r="L48" s="951"/>
      <c r="M48" s="639">
        <f>IFERROR(VLOOKUP(E48,'Balance de prueba'!$A$2:$F$500,6,0),0)+IFERROR(VLOOKUP(D48,'Balance de prueba'!$A$2:$F$500,6,0),0)+IFERROR(VLOOKUP(C48,'Balance de prueba'!$A$2:$F$500,6,0),0)+IFERROR(VLOOKUP(B48,'Balance de prueba'!$A$2:$F$500,6,0),0)+IFERROR(VLOOKUP(A48,'Balance de prueba'!$A$2:$F$500,6,0),0)+IFERROR(VLOOKUP(F48,'Balance de prueba'!$A$2:$F$500,6,0),0)</f>
        <v>0</v>
      </c>
      <c r="N48" s="194"/>
      <c r="O48" s="194"/>
      <c r="P48" s="194"/>
      <c r="Q48" s="195">
        <f t="shared" si="9"/>
        <v>0</v>
      </c>
      <c r="R48" s="121"/>
    </row>
    <row r="49" spans="1:18" ht="19.5" customHeight="1">
      <c r="A49" s="636"/>
      <c r="B49" s="636"/>
      <c r="C49" s="636"/>
      <c r="D49" s="636"/>
      <c r="E49" s="636"/>
      <c r="F49" s="636"/>
      <c r="G49" s="124">
        <f t="shared" si="1"/>
        <v>40</v>
      </c>
      <c r="H49" s="935"/>
      <c r="I49" s="865"/>
      <c r="J49" s="851"/>
      <c r="K49" s="874" t="s">
        <v>697</v>
      </c>
      <c r="L49" s="841"/>
      <c r="M49" s="639">
        <f>IFERROR(VLOOKUP(E49,'Balance de prueba'!$A$2:$F$500,6,0),0)+IFERROR(VLOOKUP(D49,'Balance de prueba'!$A$2:$F$500,6,0),0)+IFERROR(VLOOKUP(C49,'Balance de prueba'!$A$2:$F$500,6,0),0)+IFERROR(VLOOKUP(B49,'Balance de prueba'!$A$2:$F$500,6,0),0)+IFERROR(VLOOKUP(A49,'Balance de prueba'!$A$2:$F$500,6,0),0)+IFERROR(VLOOKUP(F49,'Balance de prueba'!$A$2:$F$500,6,0),0)</f>
        <v>0</v>
      </c>
      <c r="N49" s="194"/>
      <c r="O49" s="194"/>
      <c r="P49" s="194"/>
      <c r="Q49" s="195">
        <f t="shared" si="9"/>
        <v>0</v>
      </c>
      <c r="R49" s="121"/>
    </row>
    <row r="50" spans="1:18" ht="19.5" customHeight="1">
      <c r="A50" s="636"/>
      <c r="B50" s="636"/>
      <c r="C50" s="636"/>
      <c r="D50" s="636"/>
      <c r="E50" s="636"/>
      <c r="F50" s="636"/>
      <c r="G50" s="124">
        <f t="shared" si="1"/>
        <v>41</v>
      </c>
      <c r="H50" s="935"/>
      <c r="I50" s="865"/>
      <c r="J50" s="851"/>
      <c r="K50" s="874" t="s">
        <v>698</v>
      </c>
      <c r="L50" s="841"/>
      <c r="M50" s="639">
        <f>IFERROR(VLOOKUP(E50,'Balance de prueba'!$A$2:$F$500,6,0),0)+IFERROR(VLOOKUP(D50,'Balance de prueba'!$A$2:$F$500,6,0),0)+IFERROR(VLOOKUP(C50,'Balance de prueba'!$A$2:$F$500,6,0),0)+IFERROR(VLOOKUP(B50,'Balance de prueba'!$A$2:$F$500,6,0),0)+IFERROR(VLOOKUP(A50,'Balance de prueba'!$A$2:$F$500,6,0),0)+IFERROR(VLOOKUP(F50,'Balance de prueba'!$A$2:$F$500,6,0),0)</f>
        <v>0</v>
      </c>
      <c r="N50" s="194"/>
      <c r="O50" s="194"/>
      <c r="P50" s="194"/>
      <c r="Q50" s="195">
        <f t="shared" si="9"/>
        <v>0</v>
      </c>
      <c r="R50" s="121"/>
    </row>
    <row r="51" spans="1:18" ht="19.5" customHeight="1">
      <c r="A51" s="636"/>
      <c r="B51" s="636"/>
      <c r="C51" s="636"/>
      <c r="D51" s="636"/>
      <c r="E51" s="636"/>
      <c r="F51" s="636"/>
      <c r="G51" s="124">
        <f t="shared" si="1"/>
        <v>42</v>
      </c>
      <c r="H51" s="935"/>
      <c r="I51" s="865"/>
      <c r="J51" s="852"/>
      <c r="K51" s="874" t="s">
        <v>124</v>
      </c>
      <c r="L51" s="905"/>
      <c r="M51" s="639">
        <f>IFERROR(VLOOKUP(E51,'Balance de prueba'!$A$2:$F$500,6,0),0)+IFERROR(VLOOKUP(D51,'Balance de prueba'!$A$2:$F$500,6,0),0)+IFERROR(VLOOKUP(C51,'Balance de prueba'!$A$2:$F$500,6,0),0)+IFERROR(VLOOKUP(B51,'Balance de prueba'!$A$2:$F$500,6,0),0)+IFERROR(VLOOKUP(A51,'Balance de prueba'!$A$2:$F$500,6,0),0)+IFERROR(VLOOKUP(F51,'Balance de prueba'!$A$2:$F$500,6,0),0)</f>
        <v>0</v>
      </c>
      <c r="N51" s="194"/>
      <c r="O51" s="194"/>
      <c r="P51" s="194"/>
      <c r="Q51" s="195">
        <f t="shared" si="9"/>
        <v>0</v>
      </c>
      <c r="R51" s="121"/>
    </row>
    <row r="52" spans="1:18" ht="29.25" customHeight="1">
      <c r="A52" s="636"/>
      <c r="B52" s="636"/>
      <c r="C52" s="636"/>
      <c r="D52" s="636"/>
      <c r="E52" s="636"/>
      <c r="F52" s="636"/>
      <c r="G52" s="124">
        <f t="shared" si="1"/>
        <v>43</v>
      </c>
      <c r="H52" s="935"/>
      <c r="I52" s="865"/>
      <c r="J52" s="940" t="s">
        <v>240</v>
      </c>
      <c r="K52" s="846"/>
      <c r="L52" s="847"/>
      <c r="M52" s="197">
        <f>SUM(M53:M59)</f>
        <v>0</v>
      </c>
      <c r="N52" s="197">
        <f t="shared" ref="N52:Q52" si="10">SUM(N53:N59)</f>
        <v>0</v>
      </c>
      <c r="O52" s="197">
        <f t="shared" si="10"/>
        <v>0</v>
      </c>
      <c r="P52" s="197">
        <f t="shared" si="10"/>
        <v>0</v>
      </c>
      <c r="Q52" s="197">
        <f t="shared" si="10"/>
        <v>0</v>
      </c>
      <c r="R52" s="121"/>
    </row>
    <row r="53" spans="1:18" ht="16.5" customHeight="1">
      <c r="A53" s="636"/>
      <c r="B53" s="636"/>
      <c r="C53" s="636"/>
      <c r="D53" s="636"/>
      <c r="E53" s="636"/>
      <c r="F53" s="636"/>
      <c r="G53" s="124">
        <f t="shared" si="1"/>
        <v>44</v>
      </c>
      <c r="H53" s="935"/>
      <c r="I53" s="865"/>
      <c r="J53" s="865"/>
      <c r="K53" s="842" t="s">
        <v>696</v>
      </c>
      <c r="L53" s="925"/>
      <c r="M53" s="639">
        <f>IFERROR(VLOOKUP(E53,'Balance de prueba'!$A$2:$F$500,6,0),0)+IFERROR(VLOOKUP(D53,'Balance de prueba'!$A$2:$F$500,6,0),0)+IFERROR(VLOOKUP(C53,'Balance de prueba'!$A$2:$F$500,6,0),0)+IFERROR(VLOOKUP(B53,'Balance de prueba'!$A$2:$F$500,6,0),0)+IFERROR(VLOOKUP(A53,'Balance de prueba'!$A$2:$F$500,6,0),0)+IFERROR(VLOOKUP(F53,'Balance de prueba'!$A$2:$F$500,6,0),0)</f>
        <v>0</v>
      </c>
      <c r="N53" s="194"/>
      <c r="O53" s="194"/>
      <c r="P53" s="194"/>
      <c r="Q53" s="195">
        <f t="shared" si="9"/>
        <v>0</v>
      </c>
      <c r="R53" s="127"/>
    </row>
    <row r="54" spans="1:18" ht="35.25" customHeight="1">
      <c r="A54" s="636"/>
      <c r="B54" s="636"/>
      <c r="C54" s="636"/>
      <c r="D54" s="636"/>
      <c r="E54" s="636"/>
      <c r="F54" s="636"/>
      <c r="G54" s="124">
        <f t="shared" si="1"/>
        <v>45</v>
      </c>
      <c r="H54" s="935"/>
      <c r="I54" s="865"/>
      <c r="J54" s="865"/>
      <c r="K54" s="842" t="s">
        <v>621</v>
      </c>
      <c r="L54" s="925"/>
      <c r="M54" s="639">
        <f>IFERROR(VLOOKUP(E54,'Balance de prueba'!$A$2:$F$500,6,0),0)+IFERROR(VLOOKUP(D54,'Balance de prueba'!$A$2:$F$500,6,0),0)+IFERROR(VLOOKUP(C54,'Balance de prueba'!$A$2:$F$500,6,0),0)+IFERROR(VLOOKUP(B54,'Balance de prueba'!$A$2:$F$500,6,0),0)+IFERROR(VLOOKUP(A54,'Balance de prueba'!$A$2:$F$500,6,0),0)+IFERROR(VLOOKUP(F54,'Balance de prueba'!$A$2:$F$500,6,0),0)</f>
        <v>0</v>
      </c>
      <c r="N54" s="194"/>
      <c r="O54" s="194"/>
      <c r="P54" s="194"/>
      <c r="Q54" s="195">
        <f t="shared" si="9"/>
        <v>0</v>
      </c>
      <c r="R54" s="121"/>
    </row>
    <row r="55" spans="1:18" ht="24" customHeight="1">
      <c r="A55" s="636"/>
      <c r="B55" s="636"/>
      <c r="C55" s="636"/>
      <c r="D55" s="636"/>
      <c r="E55" s="636"/>
      <c r="F55" s="636"/>
      <c r="G55" s="124">
        <f t="shared" si="1"/>
        <v>46</v>
      </c>
      <c r="H55" s="935"/>
      <c r="I55" s="865"/>
      <c r="J55" s="865"/>
      <c r="K55" s="874" t="s">
        <v>620</v>
      </c>
      <c r="L55" s="951"/>
      <c r="M55" s="639">
        <f>IFERROR(VLOOKUP(E55,'Balance de prueba'!$A$2:$F$500,6,0),0)+IFERROR(VLOOKUP(D55,'Balance de prueba'!$A$2:$F$500,6,0),0)+IFERROR(VLOOKUP(C55,'Balance de prueba'!$A$2:$F$500,6,0),0)+IFERROR(VLOOKUP(B55,'Balance de prueba'!$A$2:$F$500,6,0),0)+IFERROR(VLOOKUP(A55,'Balance de prueba'!$A$2:$F$500,6,0),0)+IFERROR(VLOOKUP(F55,'Balance de prueba'!$A$2:$F$500,6,0),0)</f>
        <v>0</v>
      </c>
      <c r="N55" s="194"/>
      <c r="O55" s="194"/>
      <c r="P55" s="198"/>
      <c r="Q55" s="195">
        <f t="shared" si="9"/>
        <v>0</v>
      </c>
      <c r="R55" s="121"/>
    </row>
    <row r="56" spans="1:18" ht="20.25" customHeight="1">
      <c r="A56" s="636"/>
      <c r="B56" s="636"/>
      <c r="C56" s="636"/>
      <c r="D56" s="636"/>
      <c r="E56" s="636"/>
      <c r="F56" s="636"/>
      <c r="G56" s="124">
        <f t="shared" si="1"/>
        <v>47</v>
      </c>
      <c r="H56" s="935"/>
      <c r="I56" s="865"/>
      <c r="J56" s="865"/>
      <c r="K56" s="874" t="s">
        <v>619</v>
      </c>
      <c r="L56" s="905"/>
      <c r="M56" s="639">
        <f>IFERROR(VLOOKUP(E56,'Balance de prueba'!$A$2:$F$500,6,0),0)+IFERROR(VLOOKUP(D56,'Balance de prueba'!$A$2:$F$500,6,0),0)+IFERROR(VLOOKUP(C56,'Balance de prueba'!$A$2:$F$500,6,0),0)+IFERROR(VLOOKUP(B56,'Balance de prueba'!$A$2:$F$500,6,0),0)+IFERROR(VLOOKUP(A56,'Balance de prueba'!$A$2:$F$500,6,0),0)+IFERROR(VLOOKUP(F56,'Balance de prueba'!$A$2:$F$500,6,0),0)</f>
        <v>0</v>
      </c>
      <c r="N56" s="194"/>
      <c r="O56" s="199"/>
      <c r="P56" s="198"/>
      <c r="Q56" s="195">
        <f t="shared" si="9"/>
        <v>0</v>
      </c>
      <c r="R56" s="121"/>
    </row>
    <row r="57" spans="1:18" ht="30.75" customHeight="1">
      <c r="A57" s="636"/>
      <c r="B57" s="636"/>
      <c r="C57" s="636"/>
      <c r="D57" s="636"/>
      <c r="E57" s="636"/>
      <c r="F57" s="636"/>
      <c r="G57" s="124">
        <f t="shared" si="1"/>
        <v>48</v>
      </c>
      <c r="H57" s="935"/>
      <c r="I57" s="865"/>
      <c r="J57" s="865"/>
      <c r="K57" s="898" t="s">
        <v>340</v>
      </c>
      <c r="L57" s="950"/>
      <c r="M57" s="639">
        <f>IFERROR(VLOOKUP(E57,'Balance de prueba'!$A$2:$F$500,6,0),0)+IFERROR(VLOOKUP(D57,'Balance de prueba'!$A$2:$F$500,6,0),0)+IFERROR(VLOOKUP(C57,'Balance de prueba'!$A$2:$F$500,6,0),0)+IFERROR(VLOOKUP(B57,'Balance de prueba'!$A$2:$F$500,6,0),0)+IFERROR(VLOOKUP(A57,'Balance de prueba'!$A$2:$F$500,6,0),0)+IFERROR(VLOOKUP(F57,'Balance de prueba'!$A$2:$F$500,6,0),0)</f>
        <v>0</v>
      </c>
      <c r="N57" s="194"/>
      <c r="O57" s="199"/>
      <c r="P57" s="198"/>
      <c r="Q57" s="195">
        <f t="shared" si="9"/>
        <v>0</v>
      </c>
      <c r="R57" s="121"/>
    </row>
    <row r="58" spans="1:18" ht="31.5" customHeight="1">
      <c r="A58" s="636"/>
      <c r="B58" s="636"/>
      <c r="C58" s="636"/>
      <c r="D58" s="636"/>
      <c r="E58" s="636"/>
      <c r="F58" s="636"/>
      <c r="G58" s="124">
        <f t="shared" si="1"/>
        <v>49</v>
      </c>
      <c r="H58" s="935"/>
      <c r="I58" s="865"/>
      <c r="J58" s="865"/>
      <c r="K58" s="874" t="s">
        <v>699</v>
      </c>
      <c r="L58" s="905"/>
      <c r="M58" s="639">
        <f>IFERROR(VLOOKUP(E58,'Balance de prueba'!$A$2:$F$500,6,0),0)+IFERROR(VLOOKUP(D58,'Balance de prueba'!$A$2:$F$500,6,0),0)+IFERROR(VLOOKUP(C58,'Balance de prueba'!$A$2:$F$500,6,0),0)+IFERROR(VLOOKUP(B58,'Balance de prueba'!$A$2:$F$500,6,0),0)+IFERROR(VLOOKUP(A58,'Balance de prueba'!$A$2:$F$500,6,0),0)+IFERROR(VLOOKUP(F58,'Balance de prueba'!$A$2:$F$500,6,0),0)</f>
        <v>0</v>
      </c>
      <c r="N58" s="194"/>
      <c r="O58" s="199"/>
      <c r="P58" s="198"/>
      <c r="Q58" s="195">
        <f t="shared" si="9"/>
        <v>0</v>
      </c>
      <c r="R58" s="121"/>
    </row>
    <row r="59" spans="1:18" ht="20.25" customHeight="1">
      <c r="A59" s="636"/>
      <c r="B59" s="636"/>
      <c r="C59" s="636"/>
      <c r="D59" s="636"/>
      <c r="E59" s="636"/>
      <c r="F59" s="636"/>
      <c r="G59" s="124">
        <f t="shared" si="1"/>
        <v>50</v>
      </c>
      <c r="H59" s="935"/>
      <c r="I59" s="866"/>
      <c r="J59" s="866"/>
      <c r="K59" s="874" t="s">
        <v>700</v>
      </c>
      <c r="L59" s="905"/>
      <c r="M59" s="639">
        <f>IFERROR(VLOOKUP(E59,'Balance de prueba'!$A$2:$F$500,6,0),0)+IFERROR(VLOOKUP(D59,'Balance de prueba'!$A$2:$F$500,6,0),0)+IFERROR(VLOOKUP(C59,'Balance de prueba'!$A$2:$F$500,6,0),0)+IFERROR(VLOOKUP(B59,'Balance de prueba'!$A$2:$F$500,6,0),0)+IFERROR(VLOOKUP(A59,'Balance de prueba'!$A$2:$F$500,6,0),0)+IFERROR(VLOOKUP(F59,'Balance de prueba'!$A$2:$F$500,6,0),0)</f>
        <v>0</v>
      </c>
      <c r="N59" s="194"/>
      <c r="O59" s="199"/>
      <c r="P59" s="199"/>
      <c r="Q59" s="195">
        <f t="shared" si="9"/>
        <v>0</v>
      </c>
      <c r="R59" s="121"/>
    </row>
    <row r="60" spans="1:18" ht="30.75" customHeight="1">
      <c r="A60" s="636"/>
      <c r="B60" s="636"/>
      <c r="C60" s="636"/>
      <c r="D60" s="636"/>
      <c r="E60" s="636"/>
      <c r="F60" s="636"/>
      <c r="G60" s="124">
        <f t="shared" si="1"/>
        <v>51</v>
      </c>
      <c r="H60" s="935"/>
      <c r="I60" s="845" t="s">
        <v>6</v>
      </c>
      <c r="J60" s="846"/>
      <c r="K60" s="846"/>
      <c r="L60" s="847"/>
      <c r="M60" s="193">
        <f>SUM(M61:M70)-M71</f>
        <v>0</v>
      </c>
      <c r="N60" s="193">
        <f t="shared" ref="N60:Q60" si="11">SUM(N61:N70)-N71</f>
        <v>0</v>
      </c>
      <c r="O60" s="193">
        <f t="shared" si="11"/>
        <v>0</v>
      </c>
      <c r="P60" s="193">
        <f t="shared" si="11"/>
        <v>0</v>
      </c>
      <c r="Q60" s="193">
        <f t="shared" si="11"/>
        <v>0</v>
      </c>
      <c r="R60" s="121"/>
    </row>
    <row r="61" spans="1:18" s="129" customFormat="1" ht="24.75" customHeight="1">
      <c r="A61" s="637"/>
      <c r="B61" s="637"/>
      <c r="C61" s="637"/>
      <c r="D61" s="637"/>
      <c r="E61" s="637"/>
      <c r="F61" s="637"/>
      <c r="G61" s="124">
        <f t="shared" si="1"/>
        <v>52</v>
      </c>
      <c r="H61" s="935"/>
      <c r="I61" s="872"/>
      <c r="J61" s="842" t="s">
        <v>618</v>
      </c>
      <c r="K61" s="820"/>
      <c r="L61" s="821"/>
      <c r="M61" s="639">
        <f>IFERROR(VLOOKUP(E61,'Balance de prueba'!$A$2:$F$500,6,0),0)+IFERROR(VLOOKUP(D61,'Balance de prueba'!$A$2:$F$500,6,0),0)+IFERROR(VLOOKUP(C61,'Balance de prueba'!$A$2:$F$500,6,0),0)+IFERROR(VLOOKUP(B61,'Balance de prueba'!$A$2:$F$500,6,0),0)+IFERROR(VLOOKUP(A61,'Balance de prueba'!$A$2:$F$500,6,0),0)+IFERROR(VLOOKUP(F61,'Balance de prueba'!$A$2:$F$500,6,0),0)</f>
        <v>0</v>
      </c>
      <c r="N61" s="200"/>
      <c r="O61" s="200"/>
      <c r="P61" s="200"/>
      <c r="Q61" s="195">
        <f t="shared" si="9"/>
        <v>0</v>
      </c>
      <c r="R61" s="128"/>
    </row>
    <row r="62" spans="1:18" s="129" customFormat="1" ht="25.5" customHeight="1">
      <c r="A62" s="637"/>
      <c r="B62" s="637"/>
      <c r="C62" s="637"/>
      <c r="D62" s="637"/>
      <c r="E62" s="637"/>
      <c r="F62" s="637"/>
      <c r="G62" s="124">
        <f t="shared" si="1"/>
        <v>53</v>
      </c>
      <c r="H62" s="935"/>
      <c r="I62" s="851"/>
      <c r="J62" s="842" t="s">
        <v>617</v>
      </c>
      <c r="K62" s="820"/>
      <c r="L62" s="821"/>
      <c r="M62" s="639">
        <f>IFERROR(VLOOKUP(E62,'Balance de prueba'!$A$2:$F$500,6,0),0)+IFERROR(VLOOKUP(D62,'Balance de prueba'!$A$2:$F$500,6,0),0)+IFERROR(VLOOKUP(C62,'Balance de prueba'!$A$2:$F$500,6,0),0)+IFERROR(VLOOKUP(B62,'Balance de prueba'!$A$2:$F$500,6,0),0)+IFERROR(VLOOKUP(A62,'Balance de prueba'!$A$2:$F$500,6,0),0)+IFERROR(VLOOKUP(F62,'Balance de prueba'!$A$2:$F$500,6,0),0)</f>
        <v>0</v>
      </c>
      <c r="N62" s="200"/>
      <c r="O62" s="200"/>
      <c r="P62" s="200"/>
      <c r="Q62" s="195">
        <f t="shared" si="9"/>
        <v>0</v>
      </c>
      <c r="R62" s="128"/>
    </row>
    <row r="63" spans="1:18" ht="24.75" customHeight="1">
      <c r="A63" s="636"/>
      <c r="B63" s="636"/>
      <c r="C63" s="636"/>
      <c r="D63" s="636"/>
      <c r="E63" s="636"/>
      <c r="F63" s="636"/>
      <c r="G63" s="124">
        <f t="shared" si="1"/>
        <v>54</v>
      </c>
      <c r="H63" s="935"/>
      <c r="I63" s="851"/>
      <c r="J63" s="842" t="s">
        <v>655</v>
      </c>
      <c r="K63" s="820"/>
      <c r="L63" s="821"/>
      <c r="M63" s="639">
        <f>IFERROR(VLOOKUP(E63,'Balance de prueba'!$A$2:$F$500,6,0),0)+IFERROR(VLOOKUP(D63,'Balance de prueba'!$A$2:$F$500,6,0),0)+IFERROR(VLOOKUP(C63,'Balance de prueba'!$A$2:$F$500,6,0),0)+IFERROR(VLOOKUP(B63,'Balance de prueba'!$A$2:$F$500,6,0),0)+IFERROR(VLOOKUP(A63,'Balance de prueba'!$A$2:$F$500,6,0),0)+IFERROR(VLOOKUP(F63,'Balance de prueba'!$A$2:$F$500,6,0),0)</f>
        <v>0</v>
      </c>
      <c r="N63" s="194"/>
      <c r="O63" s="194"/>
      <c r="P63" s="194"/>
      <c r="Q63" s="195">
        <f t="shared" si="9"/>
        <v>0</v>
      </c>
      <c r="R63" s="121"/>
    </row>
    <row r="64" spans="1:18" ht="32.25" customHeight="1">
      <c r="A64" s="636"/>
      <c r="B64" s="636"/>
      <c r="C64" s="636"/>
      <c r="D64" s="636"/>
      <c r="E64" s="636"/>
      <c r="F64" s="636"/>
      <c r="G64" s="124">
        <f t="shared" si="1"/>
        <v>55</v>
      </c>
      <c r="H64" s="935"/>
      <c r="I64" s="851"/>
      <c r="J64" s="842" t="s">
        <v>616</v>
      </c>
      <c r="K64" s="820"/>
      <c r="L64" s="821"/>
      <c r="M64" s="639">
        <f>IFERROR(VLOOKUP(E64,'Balance de prueba'!$A$2:$F$500,6,0),0)+IFERROR(VLOOKUP(D64,'Balance de prueba'!$A$2:$F$500,6,0),0)+IFERROR(VLOOKUP(C64,'Balance de prueba'!$A$2:$F$500,6,0),0)+IFERROR(VLOOKUP(B64,'Balance de prueba'!$A$2:$F$500,6,0),0)+IFERROR(VLOOKUP(A64,'Balance de prueba'!$A$2:$F$500,6,0),0)+IFERROR(VLOOKUP(F64,'Balance de prueba'!$A$2:$F$500,6,0),0)</f>
        <v>0</v>
      </c>
      <c r="N64" s="194"/>
      <c r="O64" s="194"/>
      <c r="P64" s="194"/>
      <c r="Q64" s="195">
        <f t="shared" si="9"/>
        <v>0</v>
      </c>
      <c r="R64" s="121"/>
    </row>
    <row r="65" spans="1:21" ht="22.5" customHeight="1">
      <c r="A65" s="636"/>
      <c r="B65" s="636"/>
      <c r="C65" s="636"/>
      <c r="D65" s="636"/>
      <c r="E65" s="636"/>
      <c r="F65" s="636"/>
      <c r="G65" s="124">
        <f t="shared" si="1"/>
        <v>56</v>
      </c>
      <c r="H65" s="935"/>
      <c r="I65" s="851"/>
      <c r="J65" s="875" t="s">
        <v>898</v>
      </c>
      <c r="K65" s="876"/>
      <c r="L65" s="877"/>
      <c r="M65" s="639">
        <f>IFERROR(VLOOKUP(E65,'Balance de prueba'!$A$2:$F$500,6,0),0)+IFERROR(VLOOKUP(D65,'Balance de prueba'!$A$2:$F$500,6,0),0)+IFERROR(VLOOKUP(C65,'Balance de prueba'!$A$2:$F$500,6,0),0)+IFERROR(VLOOKUP(B65,'Balance de prueba'!$A$2:$F$500,6,0),0)+IFERROR(VLOOKUP(A65,'Balance de prueba'!$A$2:$F$500,6,0),0)+IFERROR(VLOOKUP(F65,'Balance de prueba'!$A$2:$F$500,6,0),0)</f>
        <v>0</v>
      </c>
      <c r="N65" s="196"/>
      <c r="O65" s="196"/>
      <c r="P65" s="196"/>
      <c r="Q65" s="195">
        <f t="shared" si="9"/>
        <v>0</v>
      </c>
      <c r="R65" s="121"/>
    </row>
    <row r="66" spans="1:21" ht="32.25" customHeight="1">
      <c r="A66" s="636"/>
      <c r="B66" s="636"/>
      <c r="C66" s="636"/>
      <c r="D66" s="636"/>
      <c r="E66" s="636"/>
      <c r="F66" s="636"/>
      <c r="G66" s="124">
        <f t="shared" si="1"/>
        <v>57</v>
      </c>
      <c r="H66" s="935"/>
      <c r="I66" s="851"/>
      <c r="J66" s="842" t="s">
        <v>615</v>
      </c>
      <c r="K66" s="820"/>
      <c r="L66" s="821"/>
      <c r="M66" s="639">
        <f>IFERROR(VLOOKUP(E66,'Balance de prueba'!$A$2:$F$500,6,0),0)+IFERROR(VLOOKUP(D66,'Balance de prueba'!$A$2:$F$500,6,0),0)+IFERROR(VLOOKUP(C66,'Balance de prueba'!$A$2:$F$500,6,0),0)+IFERROR(VLOOKUP(B66,'Balance de prueba'!$A$2:$F$500,6,0),0)+IFERROR(VLOOKUP(A66,'Balance de prueba'!$A$2:$F$500,6,0),0)+IFERROR(VLOOKUP(F66,'Balance de prueba'!$A$2:$F$500,6,0),0)</f>
        <v>0</v>
      </c>
      <c r="N66" s="194"/>
      <c r="O66" s="194"/>
      <c r="P66" s="194"/>
      <c r="Q66" s="195">
        <f t="shared" si="9"/>
        <v>0</v>
      </c>
      <c r="R66" s="121"/>
    </row>
    <row r="67" spans="1:21" ht="21" customHeight="1">
      <c r="A67" s="636"/>
      <c r="B67" s="636"/>
      <c r="C67" s="636"/>
      <c r="D67" s="636"/>
      <c r="E67" s="636"/>
      <c r="F67" s="636"/>
      <c r="G67" s="124">
        <f t="shared" si="1"/>
        <v>58</v>
      </c>
      <c r="H67" s="935"/>
      <c r="I67" s="851"/>
      <c r="J67" s="842" t="s">
        <v>614</v>
      </c>
      <c r="K67" s="820"/>
      <c r="L67" s="821"/>
      <c r="M67" s="639">
        <f>IFERROR(VLOOKUP(E67,'Balance de prueba'!$A$2:$F$500,6,0),0)+IFERROR(VLOOKUP(D67,'Balance de prueba'!$A$2:$F$500,6,0),0)+IFERROR(VLOOKUP(C67,'Balance de prueba'!$A$2:$F$500,6,0),0)+IFERROR(VLOOKUP(B67,'Balance de prueba'!$A$2:$F$500,6,0),0)+IFERROR(VLOOKUP(A67,'Balance de prueba'!$A$2:$F$500,6,0),0)+IFERROR(VLOOKUP(F67,'Balance de prueba'!$A$2:$F$500,6,0),0)</f>
        <v>0</v>
      </c>
      <c r="N67" s="194"/>
      <c r="O67" s="194"/>
      <c r="P67" s="194"/>
      <c r="Q67" s="195">
        <f t="shared" si="9"/>
        <v>0</v>
      </c>
      <c r="R67" s="121"/>
    </row>
    <row r="68" spans="1:21" ht="20.25" customHeight="1">
      <c r="A68" s="636"/>
      <c r="B68" s="636"/>
      <c r="C68" s="636"/>
      <c r="D68" s="636"/>
      <c r="E68" s="636"/>
      <c r="F68" s="636"/>
      <c r="G68" s="124">
        <f t="shared" si="1"/>
        <v>59</v>
      </c>
      <c r="H68" s="935"/>
      <c r="I68" s="851"/>
      <c r="J68" s="842" t="s">
        <v>130</v>
      </c>
      <c r="K68" s="820"/>
      <c r="L68" s="821"/>
      <c r="M68" s="639">
        <f>IFERROR(VLOOKUP(E68,'Balance de prueba'!$A$2:$F$500,6,0),0)+IFERROR(VLOOKUP(D68,'Balance de prueba'!$A$2:$F$500,6,0),0)+IFERROR(VLOOKUP(C68,'Balance de prueba'!$A$2:$F$500,6,0),0)+IFERROR(VLOOKUP(B68,'Balance de prueba'!$A$2:$F$500,6,0),0)+IFERROR(VLOOKUP(A68,'Balance de prueba'!$A$2:$F$500,6,0),0)+IFERROR(VLOOKUP(F68,'Balance de prueba'!$A$2:$F$500,6,0),0)</f>
        <v>0</v>
      </c>
      <c r="N68" s="194"/>
      <c r="O68" s="194"/>
      <c r="P68" s="194"/>
      <c r="Q68" s="195">
        <f t="shared" si="9"/>
        <v>0</v>
      </c>
      <c r="R68" s="121"/>
    </row>
    <row r="69" spans="1:21" ht="30" customHeight="1">
      <c r="A69" s="636"/>
      <c r="B69" s="636"/>
      <c r="C69" s="636"/>
      <c r="D69" s="636"/>
      <c r="E69" s="636"/>
      <c r="F69" s="636"/>
      <c r="G69" s="124">
        <f t="shared" si="1"/>
        <v>60</v>
      </c>
      <c r="H69" s="935"/>
      <c r="I69" s="851"/>
      <c r="J69" s="842" t="s">
        <v>225</v>
      </c>
      <c r="K69" s="820"/>
      <c r="L69" s="821"/>
      <c r="M69" s="639">
        <f>IFERROR(VLOOKUP(E69,'Balance de prueba'!$A$2:$F$500,6,0),0)+IFERROR(VLOOKUP(D69,'Balance de prueba'!$A$2:$F$500,6,0),0)+IFERROR(VLOOKUP(C69,'Balance de prueba'!$A$2:$F$500,6,0),0)+IFERROR(VLOOKUP(B69,'Balance de prueba'!$A$2:$F$500,6,0),0)+IFERROR(VLOOKUP(A69,'Balance de prueba'!$A$2:$F$500,6,0),0)+IFERROR(VLOOKUP(F69,'Balance de prueba'!$A$2:$F$500,6,0),0)</f>
        <v>0</v>
      </c>
      <c r="N69" s="194"/>
      <c r="O69" s="194"/>
      <c r="P69" s="194"/>
      <c r="Q69" s="195">
        <f t="shared" si="9"/>
        <v>0</v>
      </c>
      <c r="R69" s="121"/>
    </row>
    <row r="70" spans="1:21" ht="20.25" customHeight="1">
      <c r="A70" s="636"/>
      <c r="B70" s="636"/>
      <c r="C70" s="636"/>
      <c r="D70" s="636"/>
      <c r="E70" s="636"/>
      <c r="F70" s="636"/>
      <c r="G70" s="124">
        <f t="shared" si="1"/>
        <v>61</v>
      </c>
      <c r="H70" s="935"/>
      <c r="I70" s="851"/>
      <c r="J70" s="842" t="s">
        <v>7</v>
      </c>
      <c r="K70" s="820"/>
      <c r="L70" s="821"/>
      <c r="M70" s="639">
        <f>IFERROR(VLOOKUP(E70,'Balance de prueba'!$A$2:$F$500,6,0),0)+IFERROR(VLOOKUP(D70,'Balance de prueba'!$A$2:$F$500,6,0),0)+IFERROR(VLOOKUP(C70,'Balance de prueba'!$A$2:$F$500,6,0),0)+IFERROR(VLOOKUP(B70,'Balance de prueba'!$A$2:$F$500,6,0),0)+IFERROR(VLOOKUP(A70,'Balance de prueba'!$A$2:$F$500,6,0),0)+IFERROR(VLOOKUP(F70,'Balance de prueba'!$A$2:$F$500,6,0),0)</f>
        <v>0</v>
      </c>
      <c r="N70" s="194"/>
      <c r="O70" s="194"/>
      <c r="P70" s="194"/>
      <c r="Q70" s="195">
        <f t="shared" si="9"/>
        <v>0</v>
      </c>
      <c r="R70" s="121"/>
    </row>
    <row r="71" spans="1:21" ht="24" customHeight="1">
      <c r="A71" s="636"/>
      <c r="B71" s="636"/>
      <c r="C71" s="636"/>
      <c r="D71" s="636"/>
      <c r="E71" s="636"/>
      <c r="F71" s="636"/>
      <c r="G71" s="124">
        <f t="shared" si="1"/>
        <v>62</v>
      </c>
      <c r="H71" s="935"/>
      <c r="I71" s="852"/>
      <c r="J71" s="822" t="s">
        <v>226</v>
      </c>
      <c r="K71" s="820"/>
      <c r="L71" s="821"/>
      <c r="M71" s="639">
        <f>IFERROR(VLOOKUP(E71,'Balance de prueba'!$A$2:$F$500,6,0),0)+IFERROR(VLOOKUP(D71,'Balance de prueba'!$A$2:$F$500,6,0),0)+IFERROR(VLOOKUP(C71,'Balance de prueba'!$A$2:$F$500,6,0),0)+IFERROR(VLOOKUP(B71,'Balance de prueba'!$A$2:$F$500,6,0),0)+IFERROR(VLOOKUP(A71,'Balance de prueba'!$A$2:$F$500,6,0),0)+IFERROR(VLOOKUP(F71,'Balance de prueba'!$A$2:$F$500,6,0),0)</f>
        <v>0</v>
      </c>
      <c r="N71" s="194"/>
      <c r="O71" s="194"/>
      <c r="P71" s="198"/>
      <c r="Q71" s="195">
        <f t="shared" si="9"/>
        <v>0</v>
      </c>
      <c r="R71" s="121"/>
    </row>
    <row r="72" spans="1:21" s="133" customFormat="1" ht="21" customHeight="1">
      <c r="A72" s="636"/>
      <c r="B72" s="636"/>
      <c r="C72" s="636"/>
      <c r="D72" s="636"/>
      <c r="E72" s="636"/>
      <c r="F72" s="636"/>
      <c r="G72" s="124">
        <f t="shared" si="1"/>
        <v>63</v>
      </c>
      <c r="H72" s="935"/>
      <c r="I72" s="845" t="s">
        <v>10</v>
      </c>
      <c r="J72" s="846"/>
      <c r="K72" s="846"/>
      <c r="L72" s="847"/>
      <c r="M72" s="193">
        <f>SUM(M73:M76)</f>
        <v>0</v>
      </c>
      <c r="N72" s="193">
        <f t="shared" ref="N72:Q72" si="12">SUM(N73:N76)</f>
        <v>0</v>
      </c>
      <c r="O72" s="193">
        <f t="shared" si="12"/>
        <v>0</v>
      </c>
      <c r="P72" s="193">
        <f t="shared" si="12"/>
        <v>0</v>
      </c>
      <c r="Q72" s="193">
        <f t="shared" si="12"/>
        <v>0</v>
      </c>
      <c r="R72" s="130"/>
      <c r="S72" s="973"/>
      <c r="T72" s="973"/>
      <c r="U72" s="131"/>
    </row>
    <row r="73" spans="1:21" s="128" customFormat="1" ht="20.25" customHeight="1">
      <c r="A73" s="637"/>
      <c r="B73" s="637"/>
      <c r="C73" s="637"/>
      <c r="D73" s="637"/>
      <c r="E73" s="637"/>
      <c r="F73" s="637"/>
      <c r="G73" s="124">
        <f t="shared" si="1"/>
        <v>64</v>
      </c>
      <c r="H73" s="935"/>
      <c r="I73" s="872"/>
      <c r="J73" s="842" t="s">
        <v>198</v>
      </c>
      <c r="K73" s="820"/>
      <c r="L73" s="821"/>
      <c r="M73" s="639">
        <f>IFERROR(VLOOKUP(E73,'Balance de prueba'!$A$2:$F$500,6,0),0)+IFERROR(VLOOKUP(D73,'Balance de prueba'!$A$2:$F$500,6,0),0)+IFERROR(VLOOKUP(C73,'Balance de prueba'!$A$2:$F$500,6,0),0)+IFERROR(VLOOKUP(B73,'Balance de prueba'!$A$2:$F$500,6,0),0)+IFERROR(VLOOKUP(A73,'Balance de prueba'!$A$2:$F$500,6,0),0)+IFERROR(VLOOKUP(F73,'Balance de prueba'!$A$2:$F$500,6,0),0)</f>
        <v>0</v>
      </c>
      <c r="N73" s="200"/>
      <c r="O73" s="200"/>
      <c r="P73" s="200"/>
      <c r="Q73" s="195">
        <f t="shared" si="9"/>
        <v>0</v>
      </c>
      <c r="R73" s="130"/>
      <c r="S73" s="134"/>
      <c r="T73" s="134"/>
      <c r="U73" s="135"/>
    </row>
    <row r="74" spans="1:21" s="128" customFormat="1" ht="21" customHeight="1">
      <c r="A74" s="637"/>
      <c r="B74" s="637"/>
      <c r="C74" s="637"/>
      <c r="D74" s="637"/>
      <c r="E74" s="637"/>
      <c r="F74" s="637"/>
      <c r="G74" s="124">
        <f t="shared" si="1"/>
        <v>65</v>
      </c>
      <c r="H74" s="935"/>
      <c r="I74" s="851"/>
      <c r="J74" s="842" t="s">
        <v>199</v>
      </c>
      <c r="K74" s="820"/>
      <c r="L74" s="821"/>
      <c r="M74" s="639">
        <f>IFERROR(VLOOKUP(E74,'Balance de prueba'!$A$2:$F$500,6,0),0)+IFERROR(VLOOKUP(D74,'Balance de prueba'!$A$2:$F$500,6,0),0)+IFERROR(VLOOKUP(C74,'Balance de prueba'!$A$2:$F$500,6,0),0)+IFERROR(VLOOKUP(B74,'Balance de prueba'!$A$2:$F$500,6,0),0)+IFERROR(VLOOKUP(A74,'Balance de prueba'!$A$2:$F$500,6,0),0)+IFERROR(VLOOKUP(F74,'Balance de prueba'!$A$2:$F$500,6,0),0)</f>
        <v>0</v>
      </c>
      <c r="N74" s="200"/>
      <c r="O74" s="200"/>
      <c r="P74" s="200"/>
      <c r="Q74" s="195">
        <f t="shared" si="9"/>
        <v>0</v>
      </c>
      <c r="R74" s="130"/>
      <c r="S74" s="134"/>
      <c r="T74" s="134"/>
      <c r="U74" s="135"/>
    </row>
    <row r="75" spans="1:21" s="128" customFormat="1" ht="19.5" customHeight="1">
      <c r="A75" s="637"/>
      <c r="B75" s="637"/>
      <c r="C75" s="637"/>
      <c r="D75" s="637"/>
      <c r="E75" s="637"/>
      <c r="F75" s="637"/>
      <c r="G75" s="124">
        <f t="shared" si="1"/>
        <v>66</v>
      </c>
      <c r="H75" s="935"/>
      <c r="I75" s="851"/>
      <c r="J75" s="842" t="s">
        <v>257</v>
      </c>
      <c r="K75" s="820"/>
      <c r="L75" s="821"/>
      <c r="M75" s="639">
        <f>IFERROR(VLOOKUP(E75,'Balance de prueba'!$A$2:$F$500,6,0),0)+IFERROR(VLOOKUP(D75,'Balance de prueba'!$A$2:$F$500,6,0),0)+IFERROR(VLOOKUP(C75,'Balance de prueba'!$A$2:$F$500,6,0),0)+IFERROR(VLOOKUP(B75,'Balance de prueba'!$A$2:$F$500,6,0),0)+IFERROR(VLOOKUP(A75,'Balance de prueba'!$A$2:$F$500,6,0),0)+IFERROR(VLOOKUP(F75,'Balance de prueba'!$A$2:$F$500,6,0),0)</f>
        <v>0</v>
      </c>
      <c r="N75" s="200"/>
      <c r="O75" s="200"/>
      <c r="P75" s="200"/>
      <c r="Q75" s="195">
        <f t="shared" si="9"/>
        <v>0</v>
      </c>
      <c r="R75" s="130"/>
      <c r="S75" s="134"/>
      <c r="T75" s="134"/>
      <c r="U75" s="135"/>
    </row>
    <row r="76" spans="1:21" s="128" customFormat="1" ht="23.25" customHeight="1">
      <c r="A76" s="637"/>
      <c r="B76" s="637"/>
      <c r="C76" s="637"/>
      <c r="D76" s="637"/>
      <c r="E76" s="637"/>
      <c r="F76" s="637"/>
      <c r="G76" s="124">
        <f t="shared" si="1"/>
        <v>67</v>
      </c>
      <c r="H76" s="935"/>
      <c r="I76" s="852"/>
      <c r="J76" s="842" t="s">
        <v>48</v>
      </c>
      <c r="K76" s="820"/>
      <c r="L76" s="821"/>
      <c r="M76" s="639">
        <f>IFERROR(VLOOKUP(E76,'Balance de prueba'!$A$2:$F$500,6,0),0)+IFERROR(VLOOKUP(D76,'Balance de prueba'!$A$2:$F$500,6,0),0)+IFERROR(VLOOKUP(C76,'Balance de prueba'!$A$2:$F$500,6,0),0)+IFERROR(VLOOKUP(B76,'Balance de prueba'!$A$2:$F$500,6,0),0)+IFERROR(VLOOKUP(A76,'Balance de prueba'!$A$2:$F$500,6,0),0)+IFERROR(VLOOKUP(F76,'Balance de prueba'!$A$2:$F$500,6,0),0)</f>
        <v>0</v>
      </c>
      <c r="N76" s="200"/>
      <c r="O76" s="200"/>
      <c r="P76" s="200"/>
      <c r="Q76" s="195">
        <f t="shared" si="9"/>
        <v>0</v>
      </c>
      <c r="R76" s="130"/>
      <c r="S76" s="134"/>
      <c r="T76" s="134"/>
      <c r="U76" s="135"/>
    </row>
    <row r="77" spans="1:21" s="128" customFormat="1" ht="21" customHeight="1">
      <c r="A77" s="637"/>
      <c r="B77" s="637"/>
      <c r="C77" s="637"/>
      <c r="D77" s="637"/>
      <c r="E77" s="637"/>
      <c r="F77" s="637"/>
      <c r="G77" s="124">
        <f t="shared" ref="G77:G140" si="13">G76+1</f>
        <v>68</v>
      </c>
      <c r="H77" s="935"/>
      <c r="I77" s="845" t="s">
        <v>129</v>
      </c>
      <c r="J77" s="846"/>
      <c r="K77" s="846"/>
      <c r="L77" s="847"/>
      <c r="M77" s="193">
        <f>M78+M79+M80+M81</f>
        <v>0</v>
      </c>
      <c r="N77" s="193">
        <f t="shared" ref="N77:Q77" si="14">N78+N79+N80+N81</f>
        <v>0</v>
      </c>
      <c r="O77" s="193">
        <f t="shared" si="14"/>
        <v>0</v>
      </c>
      <c r="P77" s="193">
        <f t="shared" si="14"/>
        <v>0</v>
      </c>
      <c r="Q77" s="193">
        <f t="shared" si="14"/>
        <v>0</v>
      </c>
      <c r="R77" s="130"/>
      <c r="S77" s="134"/>
      <c r="T77" s="134"/>
      <c r="U77" s="135"/>
    </row>
    <row r="78" spans="1:21" s="128" customFormat="1" ht="25.5" customHeight="1">
      <c r="A78" s="637"/>
      <c r="B78" s="637"/>
      <c r="C78" s="637"/>
      <c r="D78" s="637"/>
      <c r="E78" s="637"/>
      <c r="F78" s="637"/>
      <c r="G78" s="124">
        <f t="shared" si="13"/>
        <v>69</v>
      </c>
      <c r="H78" s="935"/>
      <c r="I78" s="914"/>
      <c r="J78" s="849" t="s">
        <v>613</v>
      </c>
      <c r="K78" s="820"/>
      <c r="L78" s="821"/>
      <c r="M78" s="639">
        <f>IFERROR(VLOOKUP(E78,'Balance de prueba'!$A$2:$F$500,6,0),0)+IFERROR(VLOOKUP(D78,'Balance de prueba'!$A$2:$F$500,6,0),0)+IFERROR(VLOOKUP(C78,'Balance de prueba'!$A$2:$F$500,6,0),0)+IFERROR(VLOOKUP(B78,'Balance de prueba'!$A$2:$F$500,6,0),0)+IFERROR(VLOOKUP(A78,'Balance de prueba'!$A$2:$F$500,6,0),0)+IFERROR(VLOOKUP(F78,'Balance de prueba'!$A$2:$F$500,6,0),0)</f>
        <v>0</v>
      </c>
      <c r="N78" s="200"/>
      <c r="O78" s="200"/>
      <c r="P78" s="200"/>
      <c r="Q78" s="195">
        <f t="shared" si="9"/>
        <v>0</v>
      </c>
      <c r="R78" s="130"/>
      <c r="S78" s="134"/>
      <c r="T78" s="134"/>
      <c r="U78" s="135"/>
    </row>
    <row r="79" spans="1:21" s="128" customFormat="1" ht="24" customHeight="1">
      <c r="A79" s="637"/>
      <c r="B79" s="637"/>
      <c r="C79" s="637"/>
      <c r="D79" s="637"/>
      <c r="E79" s="637"/>
      <c r="F79" s="637"/>
      <c r="G79" s="124">
        <f t="shared" si="13"/>
        <v>70</v>
      </c>
      <c r="H79" s="935"/>
      <c r="I79" s="851"/>
      <c r="J79" s="849" t="s">
        <v>832</v>
      </c>
      <c r="K79" s="820"/>
      <c r="L79" s="821"/>
      <c r="M79" s="639">
        <f>IFERROR(VLOOKUP(E79,'Balance de prueba'!$A$2:$F$500,6,0),0)+IFERROR(VLOOKUP(D79,'Balance de prueba'!$A$2:$F$500,6,0),0)+IFERROR(VLOOKUP(C79,'Balance de prueba'!$A$2:$F$500,6,0),0)+IFERROR(VLOOKUP(B79,'Balance de prueba'!$A$2:$F$500,6,0),0)+IFERROR(VLOOKUP(A79,'Balance de prueba'!$A$2:$F$500,6,0),0)+IFERROR(VLOOKUP(F79,'Balance de prueba'!$A$2:$F$500,6,0),0)</f>
        <v>0</v>
      </c>
      <c r="N79" s="200"/>
      <c r="O79" s="200"/>
      <c r="P79" s="200"/>
      <c r="Q79" s="195">
        <f t="shared" si="9"/>
        <v>0</v>
      </c>
      <c r="R79" s="130"/>
      <c r="S79" s="134"/>
      <c r="T79" s="134"/>
      <c r="U79" s="135"/>
    </row>
    <row r="80" spans="1:21" s="128" customFormat="1" ht="24" customHeight="1">
      <c r="A80" s="637"/>
      <c r="B80" s="637"/>
      <c r="C80" s="637"/>
      <c r="D80" s="637"/>
      <c r="E80" s="637"/>
      <c r="F80" s="637"/>
      <c r="G80" s="124">
        <f t="shared" si="13"/>
        <v>71</v>
      </c>
      <c r="H80" s="935"/>
      <c r="I80" s="851"/>
      <c r="J80" s="849" t="s">
        <v>175</v>
      </c>
      <c r="K80" s="820"/>
      <c r="L80" s="821"/>
      <c r="M80" s="639">
        <f>IFERROR(VLOOKUP(E80,'Balance de prueba'!$A$2:$F$500,6,0),0)+IFERROR(VLOOKUP(D80,'Balance de prueba'!$A$2:$F$500,6,0),0)+IFERROR(VLOOKUP(C80,'Balance de prueba'!$A$2:$F$500,6,0),0)+IFERROR(VLOOKUP(B80,'Balance de prueba'!$A$2:$F$500,6,0),0)+IFERROR(VLOOKUP(A80,'Balance de prueba'!$A$2:$F$500,6,0),0)+IFERROR(VLOOKUP(F80,'Balance de prueba'!$A$2:$F$500,6,0),0)</f>
        <v>0</v>
      </c>
      <c r="N80" s="200"/>
      <c r="O80" s="200"/>
      <c r="P80" s="200"/>
      <c r="Q80" s="195">
        <f t="shared" si="9"/>
        <v>0</v>
      </c>
      <c r="R80" s="130"/>
      <c r="S80" s="134"/>
      <c r="T80" s="134"/>
      <c r="U80" s="135"/>
    </row>
    <row r="81" spans="1:21" s="128" customFormat="1" ht="21" customHeight="1">
      <c r="A81" s="637"/>
      <c r="B81" s="637"/>
      <c r="C81" s="637"/>
      <c r="D81" s="637"/>
      <c r="E81" s="637"/>
      <c r="F81" s="637"/>
      <c r="G81" s="124">
        <f t="shared" si="13"/>
        <v>72</v>
      </c>
      <c r="H81" s="935"/>
      <c r="I81" s="852"/>
      <c r="J81" s="849" t="s">
        <v>612</v>
      </c>
      <c r="K81" s="820"/>
      <c r="L81" s="821"/>
      <c r="M81" s="639">
        <f>IFERROR(VLOOKUP(E81,'Balance de prueba'!$A$2:$F$500,6,0),0)+IFERROR(VLOOKUP(D81,'Balance de prueba'!$A$2:$F$500,6,0),0)+IFERROR(VLOOKUP(C81,'Balance de prueba'!$A$2:$F$500,6,0),0)+IFERROR(VLOOKUP(B81,'Balance de prueba'!$A$2:$F$500,6,0),0)+IFERROR(VLOOKUP(A81,'Balance de prueba'!$A$2:$F$500,6,0),0)+IFERROR(VLOOKUP(F81,'Balance de prueba'!$A$2:$F$500,6,0),0)</f>
        <v>0</v>
      </c>
      <c r="N81" s="200"/>
      <c r="O81" s="200"/>
      <c r="P81" s="200"/>
      <c r="Q81" s="195">
        <f t="shared" si="9"/>
        <v>0</v>
      </c>
      <c r="R81" s="130"/>
      <c r="S81" s="134"/>
      <c r="T81" s="134"/>
      <c r="U81" s="135"/>
    </row>
    <row r="82" spans="1:21" s="128" customFormat="1" ht="20.25" customHeight="1">
      <c r="A82" s="637"/>
      <c r="B82" s="637"/>
      <c r="C82" s="637"/>
      <c r="D82" s="637"/>
      <c r="E82" s="637"/>
      <c r="F82" s="637"/>
      <c r="G82" s="124">
        <f t="shared" si="13"/>
        <v>73</v>
      </c>
      <c r="H82" s="935"/>
      <c r="I82" s="918" t="s">
        <v>140</v>
      </c>
      <c r="J82" s="919"/>
      <c r="K82" s="919"/>
      <c r="L82" s="920"/>
      <c r="M82" s="639">
        <f>IFERROR(VLOOKUP(E82,'Balance de prueba'!$A$2:$F$500,6,0),0)+IFERROR(VLOOKUP(D82,'Balance de prueba'!$A$2:$F$500,6,0),0)+IFERROR(VLOOKUP(C82,'Balance de prueba'!$A$2:$F$500,6,0),0)+IFERROR(VLOOKUP(B82,'Balance de prueba'!$A$2:$F$500,6,0),0)+IFERROR(VLOOKUP(A82,'Balance de prueba'!$A$2:$F$500,6,0),0)+IFERROR(VLOOKUP(F82,'Balance de prueba'!$A$2:$F$500,6,0),0)</f>
        <v>0</v>
      </c>
      <c r="N82" s="200"/>
      <c r="O82" s="200"/>
      <c r="P82" s="200"/>
      <c r="Q82" s="195">
        <f t="shared" si="9"/>
        <v>0</v>
      </c>
      <c r="R82" s="130"/>
      <c r="S82" s="134"/>
      <c r="T82" s="134"/>
      <c r="U82" s="135"/>
    </row>
    <row r="83" spans="1:21" ht="25.5" customHeight="1">
      <c r="A83" s="636"/>
      <c r="B83" s="636"/>
      <c r="C83" s="636"/>
      <c r="D83" s="636"/>
      <c r="E83" s="636"/>
      <c r="F83" s="636"/>
      <c r="G83" s="124">
        <f t="shared" si="13"/>
        <v>74</v>
      </c>
      <c r="H83" s="935"/>
      <c r="I83" s="819" t="s">
        <v>12</v>
      </c>
      <c r="J83" s="820"/>
      <c r="K83" s="820"/>
      <c r="L83" s="821"/>
      <c r="M83" s="193">
        <f>SUM(M84:M90)-M91-M92</f>
        <v>0</v>
      </c>
      <c r="N83" s="193">
        <f t="shared" ref="N83:Q83" si="15">SUM(N84:N90)-N91-N92</f>
        <v>0</v>
      </c>
      <c r="O83" s="193">
        <f t="shared" si="15"/>
        <v>0</v>
      </c>
      <c r="P83" s="193">
        <f t="shared" si="15"/>
        <v>0</v>
      </c>
      <c r="Q83" s="193">
        <f t="shared" si="15"/>
        <v>0</v>
      </c>
      <c r="R83" s="121"/>
    </row>
    <row r="84" spans="1:21" s="129" customFormat="1" ht="21" customHeight="1">
      <c r="A84" s="637"/>
      <c r="B84" s="637"/>
      <c r="C84" s="637"/>
      <c r="D84" s="637"/>
      <c r="E84" s="637"/>
      <c r="F84" s="637"/>
      <c r="G84" s="124">
        <f t="shared" si="13"/>
        <v>75</v>
      </c>
      <c r="H84" s="935"/>
      <c r="I84" s="850"/>
      <c r="J84" s="842" t="s">
        <v>132</v>
      </c>
      <c r="K84" s="820"/>
      <c r="L84" s="821"/>
      <c r="M84" s="639">
        <f>IFERROR(VLOOKUP(E84,'Balance de prueba'!$A$2:$F$500,6,0),0)+IFERROR(VLOOKUP(D84,'Balance de prueba'!$A$2:$F$500,6,0),0)+IFERROR(VLOOKUP(C84,'Balance de prueba'!$A$2:$F$500,6,0),0)+IFERROR(VLOOKUP(B84,'Balance de prueba'!$A$2:$F$500,6,0),0)+IFERROR(VLOOKUP(A84,'Balance de prueba'!$A$2:$F$500,6,0),0)+IFERROR(VLOOKUP(F84,'Balance de prueba'!$A$2:$F$500,6,0),0)</f>
        <v>0</v>
      </c>
      <c r="N84" s="200"/>
      <c r="O84" s="200"/>
      <c r="P84" s="200"/>
      <c r="Q84" s="195">
        <f t="shared" si="9"/>
        <v>0</v>
      </c>
      <c r="R84" s="128"/>
    </row>
    <row r="85" spans="1:21" s="129" customFormat="1" ht="21" customHeight="1">
      <c r="A85" s="637"/>
      <c r="B85" s="637"/>
      <c r="C85" s="637"/>
      <c r="D85" s="637"/>
      <c r="E85" s="637"/>
      <c r="F85" s="637"/>
      <c r="G85" s="124">
        <f t="shared" si="13"/>
        <v>76</v>
      </c>
      <c r="H85" s="935"/>
      <c r="I85" s="872"/>
      <c r="J85" s="842" t="s">
        <v>303</v>
      </c>
      <c r="K85" s="820"/>
      <c r="L85" s="821"/>
      <c r="M85" s="639">
        <f>IFERROR(VLOOKUP(E85,'Balance de prueba'!$A$2:$F$500,6,0),0)+IFERROR(VLOOKUP(D85,'Balance de prueba'!$A$2:$F$500,6,0),0)+IFERROR(VLOOKUP(C85,'Balance de prueba'!$A$2:$F$500,6,0),0)+IFERROR(VLOOKUP(B85,'Balance de prueba'!$A$2:$F$500,6,0),0)+IFERROR(VLOOKUP(A85,'Balance de prueba'!$A$2:$F$500,6,0),0)+IFERROR(VLOOKUP(F85,'Balance de prueba'!$A$2:$F$500,6,0),0)</f>
        <v>0</v>
      </c>
      <c r="N85" s="200"/>
      <c r="O85" s="200"/>
      <c r="P85" s="200"/>
      <c r="Q85" s="195">
        <f t="shared" si="9"/>
        <v>0</v>
      </c>
      <c r="R85" s="128"/>
    </row>
    <row r="86" spans="1:21" s="129" customFormat="1" ht="21" customHeight="1">
      <c r="A86" s="637"/>
      <c r="B86" s="637"/>
      <c r="C86" s="637"/>
      <c r="D86" s="637"/>
      <c r="E86" s="637"/>
      <c r="F86" s="637"/>
      <c r="G86" s="124">
        <f t="shared" si="13"/>
        <v>77</v>
      </c>
      <c r="H86" s="935"/>
      <c r="I86" s="851"/>
      <c r="J86" s="915" t="s">
        <v>133</v>
      </c>
      <c r="K86" s="847"/>
      <c r="L86" s="136" t="s">
        <v>726</v>
      </c>
      <c r="M86" s="639">
        <f>IFERROR(VLOOKUP(E86,'Balance de prueba'!$A$2:$F$500,6,0),0)+IFERROR(VLOOKUP(D86,'Balance de prueba'!$A$2:$F$500,6,0),0)+IFERROR(VLOOKUP(C86,'Balance de prueba'!$A$2:$F$500,6,0),0)+IFERROR(VLOOKUP(B86,'Balance de prueba'!$A$2:$F$500,6,0),0)+IFERROR(VLOOKUP(A86,'Balance de prueba'!$A$2:$F$500,6,0),0)+IFERROR(VLOOKUP(F86,'Balance de prueba'!$A$2:$F$500,6,0),0)</f>
        <v>0</v>
      </c>
      <c r="N86" s="199"/>
      <c r="O86" s="199"/>
      <c r="P86" s="199"/>
      <c r="Q86" s="195">
        <f t="shared" si="9"/>
        <v>0</v>
      </c>
      <c r="R86" s="128"/>
    </row>
    <row r="87" spans="1:21" s="129" customFormat="1" ht="36" customHeight="1">
      <c r="A87" s="637"/>
      <c r="B87" s="637"/>
      <c r="C87" s="637"/>
      <c r="D87" s="637"/>
      <c r="E87" s="637"/>
      <c r="F87" s="637"/>
      <c r="G87" s="124">
        <f t="shared" si="13"/>
        <v>78</v>
      </c>
      <c r="H87" s="935"/>
      <c r="I87" s="851"/>
      <c r="J87" s="916"/>
      <c r="K87" s="917"/>
      <c r="L87" s="136" t="s">
        <v>853</v>
      </c>
      <c r="M87" s="639">
        <f>IFERROR(VLOOKUP(E87,'Balance de prueba'!$A$2:$F$500,6,0),0)+IFERROR(VLOOKUP(D87,'Balance de prueba'!$A$2:$F$500,6,0),0)+IFERROR(VLOOKUP(C87,'Balance de prueba'!$A$2:$F$500,6,0),0)+IFERROR(VLOOKUP(B87,'Balance de prueba'!$A$2:$F$500,6,0),0)+IFERROR(VLOOKUP(A87,'Balance de prueba'!$A$2:$F$500,6,0),0)+IFERROR(VLOOKUP(F87,'Balance de prueba'!$A$2:$F$500,6,0),0)</f>
        <v>0</v>
      </c>
      <c r="N87" s="199"/>
      <c r="O87" s="199"/>
      <c r="P87" s="199"/>
      <c r="Q87" s="195">
        <f t="shared" si="9"/>
        <v>0</v>
      </c>
      <c r="R87" s="128"/>
    </row>
    <row r="88" spans="1:21" s="129" customFormat="1" ht="29.25" customHeight="1">
      <c r="A88" s="637"/>
      <c r="B88" s="637"/>
      <c r="C88" s="637"/>
      <c r="D88" s="637"/>
      <c r="E88" s="637"/>
      <c r="F88" s="637"/>
      <c r="G88" s="124">
        <f t="shared" si="13"/>
        <v>79</v>
      </c>
      <c r="H88" s="935"/>
      <c r="I88" s="851"/>
      <c r="J88" s="842" t="s">
        <v>349</v>
      </c>
      <c r="K88" s="820"/>
      <c r="L88" s="821"/>
      <c r="M88" s="639">
        <f>IFERROR(VLOOKUP(E88,'Balance de prueba'!$A$2:$F$500,6,0),0)+IFERROR(VLOOKUP(D88,'Balance de prueba'!$A$2:$F$500,6,0),0)+IFERROR(VLOOKUP(C88,'Balance de prueba'!$A$2:$F$500,6,0),0)+IFERROR(VLOOKUP(B88,'Balance de prueba'!$A$2:$F$500,6,0),0)+IFERROR(VLOOKUP(A88,'Balance de prueba'!$A$2:$F$500,6,0),0)+IFERROR(VLOOKUP(F88,'Balance de prueba'!$A$2:$F$500,6,0),0)</f>
        <v>0</v>
      </c>
      <c r="N88" s="199"/>
      <c r="O88" s="199"/>
      <c r="P88" s="199"/>
      <c r="Q88" s="195">
        <f t="shared" si="9"/>
        <v>0</v>
      </c>
      <c r="R88" s="128"/>
    </row>
    <row r="89" spans="1:21" ht="21.75" customHeight="1">
      <c r="A89" s="636"/>
      <c r="B89" s="636"/>
      <c r="C89" s="636"/>
      <c r="D89" s="636"/>
      <c r="E89" s="636"/>
      <c r="F89" s="636"/>
      <c r="G89" s="124">
        <f t="shared" si="13"/>
        <v>80</v>
      </c>
      <c r="H89" s="935"/>
      <c r="I89" s="851"/>
      <c r="J89" s="915" t="s">
        <v>134</v>
      </c>
      <c r="K89" s="847"/>
      <c r="L89" s="136" t="s">
        <v>726</v>
      </c>
      <c r="M89" s="639">
        <f>IFERROR(VLOOKUP(E89,'Balance de prueba'!$A$2:$F$500,6,0),0)+IFERROR(VLOOKUP(D89,'Balance de prueba'!$A$2:$F$500,6,0),0)+IFERROR(VLOOKUP(C89,'Balance de prueba'!$A$2:$F$500,6,0),0)+IFERROR(VLOOKUP(B89,'Balance de prueba'!$A$2:$F$500,6,0),0)+IFERROR(VLOOKUP(A89,'Balance de prueba'!$A$2:$F$500,6,0),0)+IFERROR(VLOOKUP(F89,'Balance de prueba'!$A$2:$F$500,6,0),0)</f>
        <v>0</v>
      </c>
      <c r="N89" s="194"/>
      <c r="O89" s="194"/>
      <c r="P89" s="194"/>
      <c r="Q89" s="195">
        <f t="shared" si="9"/>
        <v>0</v>
      </c>
      <c r="R89" s="121"/>
    </row>
    <row r="90" spans="1:21" ht="28.5" customHeight="1">
      <c r="A90" s="636"/>
      <c r="B90" s="636"/>
      <c r="C90" s="636"/>
      <c r="D90" s="636"/>
      <c r="E90" s="636"/>
      <c r="F90" s="636"/>
      <c r="G90" s="124">
        <f t="shared" si="13"/>
        <v>81</v>
      </c>
      <c r="H90" s="935"/>
      <c r="I90" s="851"/>
      <c r="J90" s="916"/>
      <c r="K90" s="917"/>
      <c r="L90" s="136" t="s">
        <v>853</v>
      </c>
      <c r="M90" s="639">
        <f>IFERROR(VLOOKUP(E90,'Balance de prueba'!$A$2:$F$500,6,0),0)+IFERROR(VLOOKUP(D90,'Balance de prueba'!$A$2:$F$500,6,0),0)+IFERROR(VLOOKUP(C90,'Balance de prueba'!$A$2:$F$500,6,0),0)+IFERROR(VLOOKUP(B90,'Balance de prueba'!$A$2:$F$500,6,0),0)+IFERROR(VLOOKUP(A90,'Balance de prueba'!$A$2:$F$500,6,0),0)+IFERROR(VLOOKUP(F90,'Balance de prueba'!$A$2:$F$500,6,0),0)</f>
        <v>0</v>
      </c>
      <c r="N90" s="194"/>
      <c r="O90" s="194"/>
      <c r="P90" s="194"/>
      <c r="Q90" s="195">
        <f t="shared" si="9"/>
        <v>0</v>
      </c>
      <c r="R90" s="121"/>
    </row>
    <row r="91" spans="1:21" ht="28.5" customHeight="1">
      <c r="A91" s="636"/>
      <c r="B91" s="636"/>
      <c r="C91" s="636"/>
      <c r="D91" s="636"/>
      <c r="E91" s="636"/>
      <c r="F91" s="636"/>
      <c r="G91" s="124">
        <f t="shared" si="13"/>
        <v>82</v>
      </c>
      <c r="H91" s="935"/>
      <c r="I91" s="851"/>
      <c r="J91" s="822" t="s">
        <v>227</v>
      </c>
      <c r="K91" s="820"/>
      <c r="L91" s="821"/>
      <c r="M91" s="639">
        <f>IFERROR(VLOOKUP(E91,'Balance de prueba'!$A$2:$F$500,6,0),0)+IFERROR(VLOOKUP(D91,'Balance de prueba'!$A$2:$F$500,6,0),0)+IFERROR(VLOOKUP(C91,'Balance de prueba'!$A$2:$F$500,6,0),0)+IFERROR(VLOOKUP(B91,'Balance de prueba'!$A$2:$F$500,6,0),0)+IFERROR(VLOOKUP(A91,'Balance de prueba'!$A$2:$F$500,6,0),0)+IFERROR(VLOOKUP(F91,'Balance de prueba'!$A$2:$F$500,6,0),0)</f>
        <v>0</v>
      </c>
      <c r="N91" s="194"/>
      <c r="O91" s="194"/>
      <c r="P91" s="194"/>
      <c r="Q91" s="195">
        <f t="shared" si="9"/>
        <v>0</v>
      </c>
      <c r="R91" s="121"/>
    </row>
    <row r="92" spans="1:21" ht="28.5" customHeight="1">
      <c r="A92" s="636"/>
      <c r="B92" s="636"/>
      <c r="C92" s="636"/>
      <c r="D92" s="636"/>
      <c r="E92" s="636"/>
      <c r="F92" s="636"/>
      <c r="G92" s="124">
        <f t="shared" si="13"/>
        <v>83</v>
      </c>
      <c r="H92" s="935"/>
      <c r="I92" s="852"/>
      <c r="J92" s="822" t="s">
        <v>228</v>
      </c>
      <c r="K92" s="820"/>
      <c r="L92" s="821"/>
      <c r="M92" s="639">
        <f>IFERROR(VLOOKUP(E92,'Balance de prueba'!$A$2:$F$500,6,0),0)+IFERROR(VLOOKUP(D92,'Balance de prueba'!$A$2:$F$500,6,0),0)+IFERROR(VLOOKUP(C92,'Balance de prueba'!$A$2:$F$500,6,0),0)+IFERROR(VLOOKUP(B92,'Balance de prueba'!$A$2:$F$500,6,0),0)+IFERROR(VLOOKUP(A92,'Balance de prueba'!$A$2:$F$500,6,0),0)+IFERROR(VLOOKUP(F92,'Balance de prueba'!$A$2:$F$500,6,0),0)</f>
        <v>0</v>
      </c>
      <c r="N92" s="194"/>
      <c r="O92" s="194"/>
      <c r="P92" s="201"/>
      <c r="Q92" s="195">
        <f t="shared" si="9"/>
        <v>0</v>
      </c>
      <c r="R92" s="121"/>
    </row>
    <row r="93" spans="1:21" ht="21" customHeight="1">
      <c r="A93" s="636"/>
      <c r="B93" s="636"/>
      <c r="C93" s="636"/>
      <c r="D93" s="636"/>
      <c r="E93" s="636"/>
      <c r="F93" s="636"/>
      <c r="G93" s="124">
        <f t="shared" si="13"/>
        <v>84</v>
      </c>
      <c r="H93" s="935"/>
      <c r="I93" s="845" t="s">
        <v>8</v>
      </c>
      <c r="J93" s="846"/>
      <c r="K93" s="846"/>
      <c r="L93" s="847"/>
      <c r="M93" s="193">
        <f>M94+M105</f>
        <v>0</v>
      </c>
      <c r="N93" s="193">
        <f t="shared" ref="N93:Q93" si="16">N94+N105</f>
        <v>0</v>
      </c>
      <c r="O93" s="193">
        <f t="shared" si="16"/>
        <v>0</v>
      </c>
      <c r="P93" s="193">
        <f t="shared" si="16"/>
        <v>0</v>
      </c>
      <c r="Q93" s="193">
        <f t="shared" si="16"/>
        <v>0</v>
      </c>
      <c r="R93" s="121"/>
    </row>
    <row r="94" spans="1:21" ht="23.25" customHeight="1">
      <c r="A94" s="636"/>
      <c r="B94" s="636"/>
      <c r="C94" s="636"/>
      <c r="D94" s="636"/>
      <c r="E94" s="636"/>
      <c r="F94" s="636"/>
      <c r="G94" s="124">
        <f t="shared" si="13"/>
        <v>85</v>
      </c>
      <c r="H94" s="935"/>
      <c r="I94" s="872"/>
      <c r="J94" s="845" t="s">
        <v>611</v>
      </c>
      <c r="K94" s="846"/>
      <c r="L94" s="847"/>
      <c r="M94" s="193">
        <f>SUM(M95:M102)-M103-M104</f>
        <v>0</v>
      </c>
      <c r="N94" s="193">
        <f t="shared" ref="N94:Q94" si="17">SUM(N95:N102)-N103-N104</f>
        <v>0</v>
      </c>
      <c r="O94" s="193">
        <f t="shared" si="17"/>
        <v>0</v>
      </c>
      <c r="P94" s="193">
        <f t="shared" si="17"/>
        <v>0</v>
      </c>
      <c r="Q94" s="193">
        <f t="shared" si="17"/>
        <v>0</v>
      </c>
      <c r="R94" s="121"/>
    </row>
    <row r="95" spans="1:21" ht="23.25" customHeight="1">
      <c r="A95" s="636"/>
      <c r="B95" s="636"/>
      <c r="C95" s="636"/>
      <c r="D95" s="636"/>
      <c r="E95" s="636"/>
      <c r="F95" s="636"/>
      <c r="G95" s="124">
        <f t="shared" si="13"/>
        <v>86</v>
      </c>
      <c r="H95" s="935"/>
      <c r="I95" s="978"/>
      <c r="J95" s="872"/>
      <c r="K95" s="874" t="s">
        <v>610</v>
      </c>
      <c r="L95" s="905"/>
      <c r="M95" s="639">
        <f>IFERROR(VLOOKUP(E95,'Balance de prueba'!$A$2:$F$500,6,0),0)+IFERROR(VLOOKUP(D95,'Balance de prueba'!$A$2:$F$500,6,0),0)+IFERROR(VLOOKUP(C95,'Balance de prueba'!$A$2:$F$500,6,0),0)+IFERROR(VLOOKUP(B95,'Balance de prueba'!$A$2:$F$500,6,0),0)+IFERROR(VLOOKUP(A95,'Balance de prueba'!$A$2:$F$500,6,0),0)+IFERROR(VLOOKUP(F95,'Balance de prueba'!$A$2:$F$500,6,0),0)</f>
        <v>0</v>
      </c>
      <c r="N95" s="200"/>
      <c r="O95" s="200"/>
      <c r="P95" s="200"/>
      <c r="Q95" s="195">
        <f t="shared" ref="Q95:Q117" si="18">M95+N95-O95+P95</f>
        <v>0</v>
      </c>
      <c r="R95" s="121"/>
    </row>
    <row r="96" spans="1:21" ht="33" customHeight="1">
      <c r="A96" s="636"/>
      <c r="B96" s="636"/>
      <c r="C96" s="636"/>
      <c r="D96" s="636"/>
      <c r="E96" s="636"/>
      <c r="F96" s="636"/>
      <c r="G96" s="124">
        <f t="shared" si="13"/>
        <v>87</v>
      </c>
      <c r="H96" s="935"/>
      <c r="I96" s="978"/>
      <c r="J96" s="851"/>
      <c r="K96" s="874" t="s">
        <v>609</v>
      </c>
      <c r="L96" s="841"/>
      <c r="M96" s="639">
        <f>IFERROR(VLOOKUP(E96,'Balance de prueba'!$A$2:$F$500,6,0),0)+IFERROR(VLOOKUP(D96,'Balance de prueba'!$A$2:$F$500,6,0),0)+IFERROR(VLOOKUP(C96,'Balance de prueba'!$A$2:$F$500,6,0),0)+IFERROR(VLOOKUP(B96,'Balance de prueba'!$A$2:$F$500,6,0),0)+IFERROR(VLOOKUP(A96,'Balance de prueba'!$A$2:$F$500,6,0),0)+IFERROR(VLOOKUP(F96,'Balance de prueba'!$A$2:$F$500,6,0),0)</f>
        <v>0</v>
      </c>
      <c r="N96" s="200"/>
      <c r="O96" s="200"/>
      <c r="P96" s="200"/>
      <c r="Q96" s="195">
        <f t="shared" si="18"/>
        <v>0</v>
      </c>
      <c r="R96" s="121"/>
    </row>
    <row r="97" spans="1:18" ht="29.25" customHeight="1">
      <c r="A97" s="636"/>
      <c r="B97" s="636"/>
      <c r="C97" s="636"/>
      <c r="D97" s="636"/>
      <c r="E97" s="636"/>
      <c r="F97" s="636"/>
      <c r="G97" s="124">
        <f t="shared" si="13"/>
        <v>88</v>
      </c>
      <c r="H97" s="935"/>
      <c r="I97" s="978"/>
      <c r="J97" s="851"/>
      <c r="K97" s="921" t="s">
        <v>135</v>
      </c>
      <c r="L97" s="136" t="s">
        <v>726</v>
      </c>
      <c r="M97" s="639">
        <f>IFERROR(VLOOKUP(E97,'Balance de prueba'!$A$2:$F$500,6,0),0)+IFERROR(VLOOKUP(D97,'Balance de prueba'!$A$2:$F$500,6,0),0)+IFERROR(VLOOKUP(C97,'Balance de prueba'!$A$2:$F$500,6,0),0)+IFERROR(VLOOKUP(B97,'Balance de prueba'!$A$2:$F$500,6,0),0)+IFERROR(VLOOKUP(A97,'Balance de prueba'!$A$2:$F$500,6,0),0)+IFERROR(VLOOKUP(F97,'Balance de prueba'!$A$2:$F$500,6,0),0)</f>
        <v>0</v>
      </c>
      <c r="N97" s="194"/>
      <c r="O97" s="194"/>
      <c r="P97" s="194"/>
      <c r="Q97" s="195">
        <f t="shared" si="18"/>
        <v>0</v>
      </c>
      <c r="R97" s="121"/>
    </row>
    <row r="98" spans="1:18" ht="29.25" customHeight="1">
      <c r="A98" s="636"/>
      <c r="B98" s="636"/>
      <c r="C98" s="636"/>
      <c r="D98" s="636"/>
      <c r="E98" s="636"/>
      <c r="F98" s="636"/>
      <c r="G98" s="124">
        <f t="shared" si="13"/>
        <v>89</v>
      </c>
      <c r="H98" s="935"/>
      <c r="I98" s="978"/>
      <c r="J98" s="851"/>
      <c r="K98" s="958"/>
      <c r="L98" s="136" t="s">
        <v>853</v>
      </c>
      <c r="M98" s="639">
        <f>IFERROR(VLOOKUP(E98,'Balance de prueba'!$A$2:$F$500,6,0),0)+IFERROR(VLOOKUP(D98,'Balance de prueba'!$A$2:$F$500,6,0),0)+IFERROR(VLOOKUP(C98,'Balance de prueba'!$A$2:$F$500,6,0),0)+IFERROR(VLOOKUP(B98,'Balance de prueba'!$A$2:$F$500,6,0),0)+IFERROR(VLOOKUP(A98,'Balance de prueba'!$A$2:$F$500,6,0),0)+IFERROR(VLOOKUP(F98,'Balance de prueba'!$A$2:$F$500,6,0),0)</f>
        <v>0</v>
      </c>
      <c r="N98" s="194"/>
      <c r="O98" s="194"/>
      <c r="P98" s="194"/>
      <c r="Q98" s="195">
        <f t="shared" si="18"/>
        <v>0</v>
      </c>
      <c r="R98" s="121"/>
    </row>
    <row r="99" spans="1:18" ht="21.75" customHeight="1">
      <c r="A99" s="636"/>
      <c r="B99" s="636"/>
      <c r="C99" s="636"/>
      <c r="D99" s="636"/>
      <c r="E99" s="636"/>
      <c r="F99" s="636"/>
      <c r="G99" s="124">
        <f t="shared" si="13"/>
        <v>90</v>
      </c>
      <c r="H99" s="935"/>
      <c r="I99" s="978"/>
      <c r="J99" s="851"/>
      <c r="K99" s="921" t="s">
        <v>827</v>
      </c>
      <c r="L99" s="136" t="s">
        <v>726</v>
      </c>
      <c r="M99" s="639">
        <f>IFERROR(VLOOKUP(E99,'Balance de prueba'!$A$2:$F$500,6,0),0)+IFERROR(VLOOKUP(D99,'Balance de prueba'!$A$2:$F$500,6,0),0)+IFERROR(VLOOKUP(C99,'Balance de prueba'!$A$2:$F$500,6,0),0)+IFERROR(VLOOKUP(B99,'Balance de prueba'!$A$2:$F$500,6,0),0)+IFERROR(VLOOKUP(A99,'Balance de prueba'!$A$2:$F$500,6,0),0)+IFERROR(VLOOKUP(F99,'Balance de prueba'!$A$2:$F$500,6,0),0)</f>
        <v>0</v>
      </c>
      <c r="N99" s="194"/>
      <c r="O99" s="194"/>
      <c r="P99" s="194"/>
      <c r="Q99" s="195">
        <f t="shared" si="18"/>
        <v>0</v>
      </c>
      <c r="R99" s="121"/>
    </row>
    <row r="100" spans="1:18" ht="29.25" customHeight="1">
      <c r="A100" s="636"/>
      <c r="B100" s="636"/>
      <c r="C100" s="636"/>
      <c r="D100" s="636"/>
      <c r="E100" s="636"/>
      <c r="F100" s="636"/>
      <c r="G100" s="124">
        <f t="shared" si="13"/>
        <v>91</v>
      </c>
      <c r="H100" s="935"/>
      <c r="I100" s="978"/>
      <c r="J100" s="851"/>
      <c r="K100" s="958"/>
      <c r="L100" s="136" t="s">
        <v>853</v>
      </c>
      <c r="M100" s="639">
        <f>IFERROR(VLOOKUP(E100,'Balance de prueba'!$A$2:$F$500,6,0),0)+IFERROR(VLOOKUP(D100,'Balance de prueba'!$A$2:$F$500,6,0),0)+IFERROR(VLOOKUP(C100,'Balance de prueba'!$A$2:$F$500,6,0),0)+IFERROR(VLOOKUP(B100,'Balance de prueba'!$A$2:$F$500,6,0),0)+IFERROR(VLOOKUP(A100,'Balance de prueba'!$A$2:$F$500,6,0),0)+IFERROR(VLOOKUP(F100,'Balance de prueba'!$A$2:$F$500,6,0),0)</f>
        <v>0</v>
      </c>
      <c r="N100" s="194"/>
      <c r="O100" s="194"/>
      <c r="P100" s="194"/>
      <c r="Q100" s="195">
        <f t="shared" si="18"/>
        <v>0</v>
      </c>
      <c r="R100" s="121"/>
    </row>
    <row r="101" spans="1:18" ht="21.75" customHeight="1">
      <c r="A101" s="636"/>
      <c r="B101" s="636"/>
      <c r="C101" s="636"/>
      <c r="D101" s="636"/>
      <c r="E101" s="636"/>
      <c r="F101" s="636"/>
      <c r="G101" s="124">
        <f t="shared" si="13"/>
        <v>92</v>
      </c>
      <c r="H101" s="935"/>
      <c r="I101" s="978"/>
      <c r="J101" s="851"/>
      <c r="K101" s="921" t="s">
        <v>136</v>
      </c>
      <c r="L101" s="136" t="s">
        <v>726</v>
      </c>
      <c r="M101" s="639">
        <f>IFERROR(VLOOKUP(E101,'Balance de prueba'!$A$2:$F$500,6,0),0)+IFERROR(VLOOKUP(D101,'Balance de prueba'!$A$2:$F$500,6,0),0)+IFERROR(VLOOKUP(C101,'Balance de prueba'!$A$2:$F$500,6,0),0)+IFERROR(VLOOKUP(B101,'Balance de prueba'!$A$2:$F$500,6,0),0)+IFERROR(VLOOKUP(A101,'Balance de prueba'!$A$2:$F$500,6,0),0)+IFERROR(VLOOKUP(F101,'Balance de prueba'!$A$2:$F$500,6,0),0)</f>
        <v>0</v>
      </c>
      <c r="N101" s="194"/>
      <c r="O101" s="194"/>
      <c r="P101" s="194"/>
      <c r="Q101" s="195">
        <f t="shared" si="18"/>
        <v>0</v>
      </c>
      <c r="R101" s="121"/>
    </row>
    <row r="102" spans="1:18" ht="29.25" customHeight="1">
      <c r="A102" s="636"/>
      <c r="B102" s="636"/>
      <c r="C102" s="636"/>
      <c r="D102" s="636"/>
      <c r="E102" s="636"/>
      <c r="F102" s="636"/>
      <c r="G102" s="124">
        <f t="shared" si="13"/>
        <v>93</v>
      </c>
      <c r="H102" s="935"/>
      <c r="I102" s="978"/>
      <c r="J102" s="851"/>
      <c r="K102" s="958"/>
      <c r="L102" s="136" t="s">
        <v>853</v>
      </c>
      <c r="M102" s="639">
        <f>IFERROR(VLOOKUP(E102,'Balance de prueba'!$A$2:$F$500,6,0),0)+IFERROR(VLOOKUP(D102,'Balance de prueba'!$A$2:$F$500,6,0),0)+IFERROR(VLOOKUP(C102,'Balance de prueba'!$A$2:$F$500,6,0),0)+IFERROR(VLOOKUP(B102,'Balance de prueba'!$A$2:$F$500,6,0),0)+IFERROR(VLOOKUP(A102,'Balance de prueba'!$A$2:$F$500,6,0),0)+IFERROR(VLOOKUP(F102,'Balance de prueba'!$A$2:$F$500,6,0),0)</f>
        <v>0</v>
      </c>
      <c r="N102" s="194"/>
      <c r="O102" s="194"/>
      <c r="P102" s="194"/>
      <c r="Q102" s="195">
        <f t="shared" si="18"/>
        <v>0</v>
      </c>
      <c r="R102" s="121"/>
    </row>
    <row r="103" spans="1:18" ht="36" customHeight="1">
      <c r="A103" s="636"/>
      <c r="B103" s="636"/>
      <c r="C103" s="636"/>
      <c r="D103" s="636"/>
      <c r="E103" s="636"/>
      <c r="F103" s="636"/>
      <c r="G103" s="124">
        <f t="shared" si="13"/>
        <v>94</v>
      </c>
      <c r="H103" s="935"/>
      <c r="I103" s="978"/>
      <c r="J103" s="851"/>
      <c r="K103" s="822" t="s">
        <v>229</v>
      </c>
      <c r="L103" s="906"/>
      <c r="M103" s="639">
        <f>IFERROR(VLOOKUP(E103,'Balance de prueba'!$A$2:$F$500,6,0),0)+IFERROR(VLOOKUP(D103,'Balance de prueba'!$A$2:$F$500,6,0),0)+IFERROR(VLOOKUP(C103,'Balance de prueba'!$A$2:$F$500,6,0),0)+IFERROR(VLOOKUP(B103,'Balance de prueba'!$A$2:$F$500,6,0),0)+IFERROR(VLOOKUP(A103,'Balance de prueba'!$A$2:$F$500,6,0),0)+IFERROR(VLOOKUP(F103,'Balance de prueba'!$A$2:$F$500,6,0),0)</f>
        <v>0</v>
      </c>
      <c r="N103" s="194"/>
      <c r="O103" s="194"/>
      <c r="P103" s="194"/>
      <c r="Q103" s="195">
        <f t="shared" si="18"/>
        <v>0</v>
      </c>
      <c r="R103" s="121"/>
    </row>
    <row r="104" spans="1:18" ht="36" customHeight="1">
      <c r="A104" s="636"/>
      <c r="B104" s="636"/>
      <c r="C104" s="636"/>
      <c r="D104" s="636"/>
      <c r="E104" s="636"/>
      <c r="F104" s="636"/>
      <c r="G104" s="124">
        <f t="shared" si="13"/>
        <v>95</v>
      </c>
      <c r="H104" s="935"/>
      <c r="I104" s="978"/>
      <c r="J104" s="852"/>
      <c r="K104" s="822" t="s">
        <v>230</v>
      </c>
      <c r="L104" s="906"/>
      <c r="M104" s="639">
        <f>IFERROR(VLOOKUP(E104,'Balance de prueba'!$A$2:$F$500,6,0),0)+IFERROR(VLOOKUP(D104,'Balance de prueba'!$A$2:$F$500,6,0),0)+IFERROR(VLOOKUP(C104,'Balance de prueba'!$A$2:$F$500,6,0),0)+IFERROR(VLOOKUP(B104,'Balance de prueba'!$A$2:$F$500,6,0),0)+IFERROR(VLOOKUP(A104,'Balance de prueba'!$A$2:$F$500,6,0),0)+IFERROR(VLOOKUP(F104,'Balance de prueba'!$A$2:$F$500,6,0),0)</f>
        <v>0</v>
      </c>
      <c r="N104" s="194"/>
      <c r="O104" s="194"/>
      <c r="P104" s="198"/>
      <c r="Q104" s="195">
        <f t="shared" si="18"/>
        <v>0</v>
      </c>
      <c r="R104" s="121"/>
    </row>
    <row r="105" spans="1:18" ht="24" customHeight="1">
      <c r="A105" s="636"/>
      <c r="B105" s="636"/>
      <c r="C105" s="636"/>
      <c r="D105" s="636"/>
      <c r="E105" s="636"/>
      <c r="F105" s="636"/>
      <c r="G105" s="124">
        <f t="shared" si="13"/>
        <v>96</v>
      </c>
      <c r="H105" s="935"/>
      <c r="I105" s="978"/>
      <c r="J105" s="940" t="s">
        <v>608</v>
      </c>
      <c r="K105" s="846"/>
      <c r="L105" s="847"/>
      <c r="M105" s="197">
        <f>SUM(M106:M107)-M108-M109</f>
        <v>0</v>
      </c>
      <c r="N105" s="197">
        <f t="shared" ref="N105:Q105" si="19">SUM(N106:N107)-N108-N109</f>
        <v>0</v>
      </c>
      <c r="O105" s="197">
        <f t="shared" si="19"/>
        <v>0</v>
      </c>
      <c r="P105" s="197">
        <f t="shared" si="19"/>
        <v>0</v>
      </c>
      <c r="Q105" s="197">
        <f t="shared" si="19"/>
        <v>0</v>
      </c>
      <c r="R105" s="121"/>
    </row>
    <row r="106" spans="1:18" ht="28.5" customHeight="1">
      <c r="A106" s="636"/>
      <c r="B106" s="636"/>
      <c r="C106" s="636"/>
      <c r="D106" s="636"/>
      <c r="E106" s="636"/>
      <c r="F106" s="636"/>
      <c r="G106" s="124">
        <f t="shared" si="13"/>
        <v>97</v>
      </c>
      <c r="H106" s="935"/>
      <c r="I106" s="978"/>
      <c r="J106" s="914"/>
      <c r="K106" s="921" t="s">
        <v>608</v>
      </c>
      <c r="L106" s="126" t="s">
        <v>702</v>
      </c>
      <c r="M106" s="639">
        <f>IFERROR(VLOOKUP(E106,'Balance de prueba'!$A$2:$F$500,6,0),0)+IFERROR(VLOOKUP(D106,'Balance de prueba'!$A$2:$F$500,6,0),0)+IFERROR(VLOOKUP(C106,'Balance de prueba'!$A$2:$F$500,6,0),0)+IFERROR(VLOOKUP(B106,'Balance de prueba'!$A$2:$F$500,6,0),0)+IFERROR(VLOOKUP(A106,'Balance de prueba'!$A$2:$F$500,6,0),0)+IFERROR(VLOOKUP(F106,'Balance de prueba'!$A$2:$F$500,6,0),0)</f>
        <v>0</v>
      </c>
      <c r="N106" s="194"/>
      <c r="O106" s="194"/>
      <c r="P106" s="194"/>
      <c r="Q106" s="195">
        <f t="shared" si="18"/>
        <v>0</v>
      </c>
      <c r="R106" s="121"/>
    </row>
    <row r="107" spans="1:18" ht="22.5" customHeight="1">
      <c r="A107" s="636"/>
      <c r="B107" s="636"/>
      <c r="C107" s="636"/>
      <c r="D107" s="636"/>
      <c r="E107" s="636"/>
      <c r="F107" s="636"/>
      <c r="G107" s="124">
        <f t="shared" si="13"/>
        <v>98</v>
      </c>
      <c r="H107" s="935"/>
      <c r="I107" s="978"/>
      <c r="J107" s="914"/>
      <c r="K107" s="922"/>
      <c r="L107" s="126" t="s">
        <v>703</v>
      </c>
      <c r="M107" s="639">
        <f>IFERROR(VLOOKUP(E107,'Balance de prueba'!$A$2:$F$500,6,0),0)+IFERROR(VLOOKUP(D107,'Balance de prueba'!$A$2:$F$500,6,0),0)+IFERROR(VLOOKUP(C107,'Balance de prueba'!$A$2:$F$500,6,0),0)+IFERROR(VLOOKUP(B107,'Balance de prueba'!$A$2:$F$500,6,0),0)+IFERROR(VLOOKUP(A107,'Balance de prueba'!$A$2:$F$500,6,0),0)+IFERROR(VLOOKUP(F107,'Balance de prueba'!$A$2:$F$500,6,0),0)</f>
        <v>0</v>
      </c>
      <c r="N107" s="194"/>
      <c r="O107" s="194"/>
      <c r="P107" s="194"/>
      <c r="Q107" s="195">
        <f t="shared" si="18"/>
        <v>0</v>
      </c>
      <c r="R107" s="121"/>
    </row>
    <row r="108" spans="1:18" ht="24.75" customHeight="1">
      <c r="A108" s="636"/>
      <c r="B108" s="636"/>
      <c r="C108" s="636"/>
      <c r="D108" s="636"/>
      <c r="E108" s="636"/>
      <c r="F108" s="636"/>
      <c r="G108" s="124">
        <f t="shared" si="13"/>
        <v>99</v>
      </c>
      <c r="H108" s="935"/>
      <c r="I108" s="978"/>
      <c r="J108" s="851"/>
      <c r="K108" s="907" t="s">
        <v>607</v>
      </c>
      <c r="L108" s="909"/>
      <c r="M108" s="639">
        <f>IFERROR(VLOOKUP(E108,'Balance de prueba'!$A$2:$F$500,6,0),0)+IFERROR(VLOOKUP(D108,'Balance de prueba'!$A$2:$F$500,6,0),0)+IFERROR(VLOOKUP(C108,'Balance de prueba'!$A$2:$F$500,6,0),0)+IFERROR(VLOOKUP(B108,'Balance de prueba'!$A$2:$F$500,6,0),0)+IFERROR(VLOOKUP(A108,'Balance de prueba'!$A$2:$F$500,6,0),0)+IFERROR(VLOOKUP(F108,'Balance de prueba'!$A$2:$F$500,6,0),0)</f>
        <v>0</v>
      </c>
      <c r="N108" s="194"/>
      <c r="O108" s="194"/>
      <c r="P108" s="194"/>
      <c r="Q108" s="195">
        <f t="shared" si="18"/>
        <v>0</v>
      </c>
      <c r="R108" s="121"/>
    </row>
    <row r="109" spans="1:18" ht="21.75" customHeight="1">
      <c r="A109" s="636"/>
      <c r="B109" s="636"/>
      <c r="C109" s="636"/>
      <c r="D109" s="636"/>
      <c r="E109" s="636"/>
      <c r="F109" s="636"/>
      <c r="G109" s="124">
        <f t="shared" si="13"/>
        <v>100</v>
      </c>
      <c r="H109" s="935"/>
      <c r="I109" s="979"/>
      <c r="J109" s="852"/>
      <c r="K109" s="907" t="s">
        <v>606</v>
      </c>
      <c r="L109" s="909"/>
      <c r="M109" s="639">
        <f>IFERROR(VLOOKUP(E109,'Balance de prueba'!$A$2:$F$500,6,0),0)+IFERROR(VLOOKUP(D109,'Balance de prueba'!$A$2:$F$500,6,0),0)+IFERROR(VLOOKUP(C109,'Balance de prueba'!$A$2:$F$500,6,0),0)+IFERROR(VLOOKUP(B109,'Balance de prueba'!$A$2:$F$500,6,0),0)+IFERROR(VLOOKUP(A109,'Balance de prueba'!$A$2:$F$500,6,0),0)+IFERROR(VLOOKUP(F109,'Balance de prueba'!$A$2:$F$500,6,0),0)</f>
        <v>0</v>
      </c>
      <c r="N109" s="194"/>
      <c r="O109" s="194"/>
      <c r="P109" s="198"/>
      <c r="Q109" s="195">
        <f t="shared" si="18"/>
        <v>0</v>
      </c>
      <c r="R109" s="121"/>
    </row>
    <row r="110" spans="1:18" ht="30" customHeight="1">
      <c r="A110" s="636"/>
      <c r="B110" s="636"/>
      <c r="C110" s="636"/>
      <c r="D110" s="636"/>
      <c r="E110" s="636"/>
      <c r="F110" s="636"/>
      <c r="G110" s="124">
        <f t="shared" si="13"/>
        <v>101</v>
      </c>
      <c r="H110" s="935"/>
      <c r="I110" s="845" t="s">
        <v>176</v>
      </c>
      <c r="J110" s="846"/>
      <c r="K110" s="846"/>
      <c r="L110" s="847"/>
      <c r="M110" s="193">
        <f>M111+M112-M113-M114</f>
        <v>0</v>
      </c>
      <c r="N110" s="193">
        <f t="shared" ref="N110:Q110" si="20">N111+N112-N113-N114</f>
        <v>0</v>
      </c>
      <c r="O110" s="193">
        <f t="shared" si="20"/>
        <v>0</v>
      </c>
      <c r="P110" s="193">
        <f t="shared" si="20"/>
        <v>0</v>
      </c>
      <c r="Q110" s="193">
        <f t="shared" si="20"/>
        <v>0</v>
      </c>
      <c r="R110" s="121"/>
    </row>
    <row r="111" spans="1:18" ht="20.25" customHeight="1">
      <c r="A111" s="636"/>
      <c r="B111" s="636"/>
      <c r="C111" s="636"/>
      <c r="D111" s="636"/>
      <c r="E111" s="636"/>
      <c r="F111" s="636"/>
      <c r="G111" s="124">
        <f t="shared" si="13"/>
        <v>102</v>
      </c>
      <c r="H111" s="935"/>
      <c r="I111" s="872"/>
      <c r="J111" s="962" t="s">
        <v>137</v>
      </c>
      <c r="K111" s="963"/>
      <c r="L111" s="137" t="s">
        <v>138</v>
      </c>
      <c r="M111" s="639">
        <f>IFERROR(VLOOKUP(E111,'Balance de prueba'!$A$2:$F$500,6,0),0)+IFERROR(VLOOKUP(D111,'Balance de prueba'!$A$2:$F$500,6,0),0)+IFERROR(VLOOKUP(C111,'Balance de prueba'!$A$2:$F$500,6,0),0)+IFERROR(VLOOKUP(B111,'Balance de prueba'!$A$2:$F$500,6,0),0)+IFERROR(VLOOKUP(A111,'Balance de prueba'!$A$2:$F$500,6,0),0)+IFERROR(VLOOKUP(F111,'Balance de prueba'!$A$2:$F$500,6,0),0)</f>
        <v>0</v>
      </c>
      <c r="N111" s="194"/>
      <c r="O111" s="194"/>
      <c r="P111" s="194"/>
      <c r="Q111" s="195">
        <f t="shared" si="18"/>
        <v>0</v>
      </c>
      <c r="R111" s="121"/>
    </row>
    <row r="112" spans="1:18" ht="19.5" customHeight="1">
      <c r="A112" s="636"/>
      <c r="B112" s="636"/>
      <c r="C112" s="636"/>
      <c r="D112" s="636"/>
      <c r="E112" s="636"/>
      <c r="F112" s="636"/>
      <c r="G112" s="124">
        <f t="shared" si="13"/>
        <v>103</v>
      </c>
      <c r="H112" s="935"/>
      <c r="I112" s="851"/>
      <c r="J112" s="963"/>
      <c r="K112" s="963"/>
      <c r="L112" s="138" t="s">
        <v>139</v>
      </c>
      <c r="M112" s="639">
        <f>IFERROR(VLOOKUP(E112,'Balance de prueba'!$A$2:$F$500,6,0),0)+IFERROR(VLOOKUP(D112,'Balance de prueba'!$A$2:$F$500,6,0),0)+IFERROR(VLOOKUP(C112,'Balance de prueba'!$A$2:$F$500,6,0),0)+IFERROR(VLOOKUP(B112,'Balance de prueba'!$A$2:$F$500,6,0),0)+IFERROR(VLOOKUP(A112,'Balance de prueba'!$A$2:$F$500,6,0),0)+IFERROR(VLOOKUP(F112,'Balance de prueba'!$A$2:$F$500,6,0),0)</f>
        <v>0</v>
      </c>
      <c r="N112" s="194"/>
      <c r="O112" s="194"/>
      <c r="P112" s="194"/>
      <c r="Q112" s="195">
        <f t="shared" si="18"/>
        <v>0</v>
      </c>
      <c r="R112" s="121"/>
    </row>
    <row r="113" spans="1:19" ht="18.75" customHeight="1">
      <c r="A113" s="636"/>
      <c r="B113" s="636"/>
      <c r="C113" s="636"/>
      <c r="D113" s="636"/>
      <c r="E113" s="636"/>
      <c r="F113" s="636"/>
      <c r="G113" s="124">
        <f t="shared" si="13"/>
        <v>104</v>
      </c>
      <c r="H113" s="935"/>
      <c r="I113" s="851"/>
      <c r="J113" s="822" t="s">
        <v>605</v>
      </c>
      <c r="K113" s="820"/>
      <c r="L113" s="821"/>
      <c r="M113" s="639">
        <f>IFERROR(VLOOKUP(E113,'Balance de prueba'!$A$2:$F$500,6,0),0)+IFERROR(VLOOKUP(D113,'Balance de prueba'!$A$2:$F$500,6,0),0)+IFERROR(VLOOKUP(C113,'Balance de prueba'!$A$2:$F$500,6,0),0)+IFERROR(VLOOKUP(B113,'Balance de prueba'!$A$2:$F$500,6,0),0)+IFERROR(VLOOKUP(A113,'Balance de prueba'!$A$2:$F$500,6,0),0)+IFERROR(VLOOKUP(F113,'Balance de prueba'!$A$2:$F$500,6,0),0)</f>
        <v>0</v>
      </c>
      <c r="N113" s="194"/>
      <c r="O113" s="194"/>
      <c r="P113" s="194"/>
      <c r="Q113" s="195">
        <f t="shared" si="18"/>
        <v>0</v>
      </c>
      <c r="R113" s="121"/>
    </row>
    <row r="114" spans="1:19" ht="22.5" customHeight="1">
      <c r="A114" s="636"/>
      <c r="B114" s="636"/>
      <c r="C114" s="636"/>
      <c r="D114" s="636"/>
      <c r="E114" s="636"/>
      <c r="F114" s="636"/>
      <c r="G114" s="124">
        <f t="shared" si="13"/>
        <v>105</v>
      </c>
      <c r="H114" s="935"/>
      <c r="I114" s="852"/>
      <c r="J114" s="822" t="s">
        <v>232</v>
      </c>
      <c r="K114" s="820"/>
      <c r="L114" s="821"/>
      <c r="M114" s="639">
        <f>IFERROR(VLOOKUP(E114,'Balance de prueba'!$A$2:$F$500,6,0),0)+IFERROR(VLOOKUP(D114,'Balance de prueba'!$A$2:$F$500,6,0),0)+IFERROR(VLOOKUP(C114,'Balance de prueba'!$A$2:$F$500,6,0),0)+IFERROR(VLOOKUP(B114,'Balance de prueba'!$A$2:$F$500,6,0),0)+IFERROR(VLOOKUP(A114,'Balance de prueba'!$A$2:$F$500,6,0),0)+IFERROR(VLOOKUP(F114,'Balance de prueba'!$A$2:$F$500,6,0),0)</f>
        <v>0</v>
      </c>
      <c r="N114" s="194"/>
      <c r="O114" s="194"/>
      <c r="P114" s="198"/>
      <c r="Q114" s="195">
        <f t="shared" si="18"/>
        <v>0</v>
      </c>
      <c r="R114" s="121"/>
    </row>
    <row r="115" spans="1:19" ht="30.75" customHeight="1">
      <c r="A115" s="636"/>
      <c r="B115" s="636"/>
      <c r="C115" s="636"/>
      <c r="D115" s="636"/>
      <c r="E115" s="636"/>
      <c r="F115" s="636"/>
      <c r="G115" s="124">
        <f t="shared" si="13"/>
        <v>106</v>
      </c>
      <c r="H115" s="935"/>
      <c r="I115" s="845" t="s">
        <v>604</v>
      </c>
      <c r="J115" s="846"/>
      <c r="K115" s="846"/>
      <c r="L115" s="847"/>
      <c r="M115" s="202">
        <f>M116-M117</f>
        <v>0</v>
      </c>
      <c r="N115" s="202">
        <f t="shared" ref="N115:Q115" si="21">N116-N117</f>
        <v>0</v>
      </c>
      <c r="O115" s="202">
        <f t="shared" si="21"/>
        <v>0</v>
      </c>
      <c r="P115" s="202">
        <f t="shared" si="21"/>
        <v>0</v>
      </c>
      <c r="Q115" s="202">
        <f t="shared" si="21"/>
        <v>0</v>
      </c>
      <c r="R115" s="121"/>
    </row>
    <row r="116" spans="1:19" ht="22.5" customHeight="1">
      <c r="A116" s="636"/>
      <c r="B116" s="636"/>
      <c r="C116" s="636"/>
      <c r="D116" s="636"/>
      <c r="E116" s="636"/>
      <c r="F116" s="636"/>
      <c r="G116" s="124">
        <f t="shared" si="13"/>
        <v>107</v>
      </c>
      <c r="H116" s="935"/>
      <c r="I116" s="872"/>
      <c r="J116" s="842" t="s">
        <v>603</v>
      </c>
      <c r="K116" s="820"/>
      <c r="L116" s="821"/>
      <c r="M116" s="639">
        <f>IFERROR(VLOOKUP(E116,'Balance de prueba'!$A$2:$F$500,6,0),0)+IFERROR(VLOOKUP(D116,'Balance de prueba'!$A$2:$F$500,6,0),0)+IFERROR(VLOOKUP(C116,'Balance de prueba'!$A$2:$F$500,6,0),0)+IFERROR(VLOOKUP(B116,'Balance de prueba'!$A$2:$F$500,6,0),0)+IFERROR(VLOOKUP(A116,'Balance de prueba'!$A$2:$F$500,6,0),0)+IFERROR(VLOOKUP(F116,'Balance de prueba'!$A$2:$F$500,6,0),0)</f>
        <v>0</v>
      </c>
      <c r="N116" s="194"/>
      <c r="O116" s="194"/>
      <c r="P116" s="199"/>
      <c r="Q116" s="195">
        <f t="shared" si="18"/>
        <v>0</v>
      </c>
      <c r="R116" s="121"/>
    </row>
    <row r="117" spans="1:19" ht="33.75" customHeight="1">
      <c r="A117" s="636"/>
      <c r="B117" s="636"/>
      <c r="C117" s="636"/>
      <c r="D117" s="636"/>
      <c r="E117" s="636"/>
      <c r="F117" s="636"/>
      <c r="G117" s="124">
        <f t="shared" si="13"/>
        <v>108</v>
      </c>
      <c r="H117" s="935"/>
      <c r="I117" s="851"/>
      <c r="J117" s="822" t="s">
        <v>602</v>
      </c>
      <c r="K117" s="820"/>
      <c r="L117" s="821"/>
      <c r="M117" s="639">
        <f>IFERROR(VLOOKUP(E117,'Balance de prueba'!$A$2:$F$500,6,0),0)+IFERROR(VLOOKUP(D117,'Balance de prueba'!$A$2:$F$500,6,0),0)+IFERROR(VLOOKUP(C117,'Balance de prueba'!$A$2:$F$500,6,0),0)+IFERROR(VLOOKUP(B117,'Balance de prueba'!$A$2:$F$500,6,0),0)+IFERROR(VLOOKUP(A117,'Balance de prueba'!$A$2:$F$500,6,0),0)+IFERROR(VLOOKUP(F117,'Balance de prueba'!$A$2:$F$500,6,0),0)</f>
        <v>0</v>
      </c>
      <c r="N117" s="194"/>
      <c r="O117" s="194"/>
      <c r="P117" s="198"/>
      <c r="Q117" s="195">
        <f t="shared" si="18"/>
        <v>0</v>
      </c>
      <c r="R117" s="121"/>
    </row>
    <row r="118" spans="1:19" s="129" customFormat="1" ht="20.25" customHeight="1">
      <c r="A118" s="637"/>
      <c r="B118" s="637"/>
      <c r="C118" s="637"/>
      <c r="D118" s="637"/>
      <c r="E118" s="637"/>
      <c r="F118" s="637"/>
      <c r="G118" s="124">
        <f t="shared" si="13"/>
        <v>109</v>
      </c>
      <c r="H118" s="935"/>
      <c r="I118" s="845" t="s">
        <v>174</v>
      </c>
      <c r="J118" s="846"/>
      <c r="K118" s="846"/>
      <c r="L118" s="847"/>
      <c r="M118" s="193">
        <f>M119+M127</f>
        <v>0</v>
      </c>
      <c r="N118" s="193">
        <f t="shared" ref="N118:Q118" si="22">N119+N127</f>
        <v>0</v>
      </c>
      <c r="O118" s="193">
        <f t="shared" si="22"/>
        <v>0</v>
      </c>
      <c r="P118" s="193">
        <f t="shared" si="22"/>
        <v>0</v>
      </c>
      <c r="Q118" s="193">
        <f t="shared" si="22"/>
        <v>0</v>
      </c>
      <c r="R118" s="128"/>
    </row>
    <row r="119" spans="1:19" ht="17.25" customHeight="1">
      <c r="A119" s="636"/>
      <c r="B119" s="636"/>
      <c r="C119" s="636"/>
      <c r="D119" s="636"/>
      <c r="E119" s="636"/>
      <c r="F119" s="636"/>
      <c r="G119" s="124">
        <f t="shared" si="13"/>
        <v>110</v>
      </c>
      <c r="H119" s="935"/>
      <c r="I119" s="901"/>
      <c r="J119" s="940" t="s">
        <v>131</v>
      </c>
      <c r="K119" s="846"/>
      <c r="L119" s="847"/>
      <c r="M119" s="197">
        <f>M120-M121-M122+M123+M124-M125+M126</f>
        <v>0</v>
      </c>
      <c r="N119" s="197">
        <f t="shared" ref="N119:Q119" si="23">N120-N121-N122+N123+N124-N125+N126</f>
        <v>0</v>
      </c>
      <c r="O119" s="197">
        <f t="shared" si="23"/>
        <v>0</v>
      </c>
      <c r="P119" s="197">
        <f t="shared" si="23"/>
        <v>0</v>
      </c>
      <c r="Q119" s="197">
        <f t="shared" si="23"/>
        <v>0</v>
      </c>
      <c r="R119" s="127"/>
      <c r="S119" s="139"/>
    </row>
    <row r="120" spans="1:19" ht="18" customHeight="1">
      <c r="A120" s="636"/>
      <c r="B120" s="636"/>
      <c r="C120" s="636"/>
      <c r="D120" s="636"/>
      <c r="E120" s="636"/>
      <c r="F120" s="636"/>
      <c r="G120" s="124">
        <f t="shared" si="13"/>
        <v>111</v>
      </c>
      <c r="H120" s="935"/>
      <c r="I120" s="902"/>
      <c r="J120" s="872"/>
      <c r="K120" s="874" t="s">
        <v>341</v>
      </c>
      <c r="L120" s="905"/>
      <c r="M120" s="639">
        <f>IFERROR(VLOOKUP(E120,'Balance de prueba'!$A$2:$F$500,6,0),0)+IFERROR(VLOOKUP(D120,'Balance de prueba'!$A$2:$F$500,6,0),0)+IFERROR(VLOOKUP(C120,'Balance de prueba'!$A$2:$F$500,6,0),0)+IFERROR(VLOOKUP(B120,'Balance de prueba'!$A$2:$F$500,6,0),0)+IFERROR(VLOOKUP(A120,'Balance de prueba'!$A$2:$F$500,6,0),0)+IFERROR(VLOOKUP(F120,'Balance de prueba'!$A$2:$F$500,6,0),0)</f>
        <v>0</v>
      </c>
      <c r="N120" s="194"/>
      <c r="O120" s="194"/>
      <c r="P120" s="194"/>
      <c r="Q120" s="195">
        <f t="shared" ref="Q120:Q138" si="24">M120+N120-O120+P120</f>
        <v>0</v>
      </c>
      <c r="R120" s="121"/>
    </row>
    <row r="121" spans="1:19" ht="24.75" customHeight="1">
      <c r="A121" s="636"/>
      <c r="B121" s="636"/>
      <c r="C121" s="636"/>
      <c r="D121" s="636"/>
      <c r="E121" s="636"/>
      <c r="F121" s="636"/>
      <c r="G121" s="124">
        <f t="shared" si="13"/>
        <v>112</v>
      </c>
      <c r="H121" s="935"/>
      <c r="I121" s="902"/>
      <c r="J121" s="851"/>
      <c r="K121" s="907" t="s">
        <v>342</v>
      </c>
      <c r="L121" s="909"/>
      <c r="M121" s="639">
        <f>IFERROR(VLOOKUP(E121,'Balance de prueba'!$A$2:$F$500,6,0),0)+IFERROR(VLOOKUP(D121,'Balance de prueba'!$A$2:$F$500,6,0),0)+IFERROR(VLOOKUP(C121,'Balance de prueba'!$A$2:$F$500,6,0),0)+IFERROR(VLOOKUP(B121,'Balance de prueba'!$A$2:$F$500,6,0),0)+IFERROR(VLOOKUP(A121,'Balance de prueba'!$A$2:$F$500,6,0),0)+IFERROR(VLOOKUP(F121,'Balance de prueba'!$A$2:$F$500,6,0),0)</f>
        <v>0</v>
      </c>
      <c r="N121" s="194"/>
      <c r="O121" s="194"/>
      <c r="P121" s="194"/>
      <c r="Q121" s="195">
        <f t="shared" si="24"/>
        <v>0</v>
      </c>
    </row>
    <row r="122" spans="1:19" ht="27" customHeight="1">
      <c r="A122" s="636"/>
      <c r="B122" s="636"/>
      <c r="C122" s="636"/>
      <c r="D122" s="636"/>
      <c r="E122" s="636"/>
      <c r="F122" s="636"/>
      <c r="G122" s="124">
        <f t="shared" si="13"/>
        <v>113</v>
      </c>
      <c r="H122" s="935"/>
      <c r="I122" s="902"/>
      <c r="J122" s="851"/>
      <c r="K122" s="907" t="s">
        <v>343</v>
      </c>
      <c r="L122" s="909"/>
      <c r="M122" s="639">
        <f>IFERROR(VLOOKUP(E122,'Balance de prueba'!$A$2:$F$500,6,0),0)+IFERROR(VLOOKUP(D122,'Balance de prueba'!$A$2:$F$500,6,0),0)+IFERROR(VLOOKUP(C122,'Balance de prueba'!$A$2:$F$500,6,0),0)+IFERROR(VLOOKUP(B122,'Balance de prueba'!$A$2:$F$500,6,0),0)+IFERROR(VLOOKUP(A122,'Balance de prueba'!$A$2:$F$500,6,0),0)+IFERROR(VLOOKUP(F122,'Balance de prueba'!$A$2:$F$500,6,0),0)</f>
        <v>0</v>
      </c>
      <c r="N122" s="194"/>
      <c r="O122" s="194"/>
      <c r="P122" s="198"/>
      <c r="Q122" s="195">
        <f t="shared" si="24"/>
        <v>0</v>
      </c>
    </row>
    <row r="123" spans="1:19" ht="29.25" customHeight="1">
      <c r="A123" s="636"/>
      <c r="B123" s="636"/>
      <c r="C123" s="636"/>
      <c r="D123" s="636"/>
      <c r="E123" s="636"/>
      <c r="F123" s="636"/>
      <c r="G123" s="124">
        <f t="shared" si="13"/>
        <v>114</v>
      </c>
      <c r="H123" s="935"/>
      <c r="I123" s="902"/>
      <c r="J123" s="851"/>
      <c r="K123" s="874" t="s">
        <v>344</v>
      </c>
      <c r="L123" s="905"/>
      <c r="M123" s="639">
        <f>IFERROR(VLOOKUP(E123,'Balance de prueba'!$A$2:$F$500,6,0),0)+IFERROR(VLOOKUP(D123,'Balance de prueba'!$A$2:$F$500,6,0),0)+IFERROR(VLOOKUP(C123,'Balance de prueba'!$A$2:$F$500,6,0),0)+IFERROR(VLOOKUP(B123,'Balance de prueba'!$A$2:$F$500,6,0),0)+IFERROR(VLOOKUP(A123,'Balance de prueba'!$A$2:$F$500,6,0),0)+IFERROR(VLOOKUP(F123,'Balance de prueba'!$A$2:$F$500,6,0),0)</f>
        <v>0</v>
      </c>
      <c r="N123" s="194"/>
      <c r="O123" s="194"/>
      <c r="P123" s="194"/>
      <c r="Q123" s="195">
        <f t="shared" si="24"/>
        <v>0</v>
      </c>
    </row>
    <row r="124" spans="1:19" ht="29.25" customHeight="1">
      <c r="A124" s="636"/>
      <c r="B124" s="636"/>
      <c r="C124" s="636"/>
      <c r="D124" s="636"/>
      <c r="E124" s="636"/>
      <c r="F124" s="636"/>
      <c r="G124" s="124">
        <f t="shared" si="13"/>
        <v>115</v>
      </c>
      <c r="H124" s="935"/>
      <c r="I124" s="902"/>
      <c r="J124" s="851"/>
      <c r="K124" s="874" t="s">
        <v>704</v>
      </c>
      <c r="L124" s="841"/>
      <c r="M124" s="639">
        <f>IFERROR(VLOOKUP(E124,'Balance de prueba'!$A$2:$F$500,6,0),0)+IFERROR(VLOOKUP(D124,'Balance de prueba'!$A$2:$F$500,6,0),0)+IFERROR(VLOOKUP(C124,'Balance de prueba'!$A$2:$F$500,6,0),0)+IFERROR(VLOOKUP(B124,'Balance de prueba'!$A$2:$F$500,6,0),0)+IFERROR(VLOOKUP(A124,'Balance de prueba'!$A$2:$F$500,6,0),0)+IFERROR(VLOOKUP(F124,'Balance de prueba'!$A$2:$F$500,6,0),0)</f>
        <v>0</v>
      </c>
      <c r="N124" s="194"/>
      <c r="O124" s="194"/>
      <c r="P124" s="194"/>
      <c r="Q124" s="195">
        <f t="shared" si="24"/>
        <v>0</v>
      </c>
    </row>
    <row r="125" spans="1:19" ht="29.25" customHeight="1">
      <c r="A125" s="636"/>
      <c r="B125" s="636"/>
      <c r="C125" s="636"/>
      <c r="D125" s="636"/>
      <c r="E125" s="636"/>
      <c r="F125" s="636"/>
      <c r="G125" s="124">
        <f t="shared" si="13"/>
        <v>116</v>
      </c>
      <c r="H125" s="935"/>
      <c r="I125" s="902"/>
      <c r="J125" s="851"/>
      <c r="K125" s="907" t="s">
        <v>705</v>
      </c>
      <c r="L125" s="908"/>
      <c r="M125" s="639">
        <f>IFERROR(VLOOKUP(E125,'Balance de prueba'!$A$2:$F$500,6,0),0)+IFERROR(VLOOKUP(D125,'Balance de prueba'!$A$2:$F$500,6,0),0)+IFERROR(VLOOKUP(C125,'Balance de prueba'!$A$2:$F$500,6,0),0)+IFERROR(VLOOKUP(B125,'Balance de prueba'!$A$2:$F$500,6,0),0)+IFERROR(VLOOKUP(A125,'Balance de prueba'!$A$2:$F$500,6,0),0)+IFERROR(VLOOKUP(F125,'Balance de prueba'!$A$2:$F$500,6,0),0)</f>
        <v>0</v>
      </c>
      <c r="N125" s="194"/>
      <c r="O125" s="194"/>
      <c r="P125" s="198"/>
      <c r="Q125" s="195">
        <f t="shared" si="24"/>
        <v>0</v>
      </c>
    </row>
    <row r="126" spans="1:19" ht="29.25" customHeight="1">
      <c r="A126" s="636"/>
      <c r="B126" s="636"/>
      <c r="C126" s="636"/>
      <c r="D126" s="636"/>
      <c r="E126" s="636"/>
      <c r="F126" s="636"/>
      <c r="G126" s="124">
        <f t="shared" si="13"/>
        <v>117</v>
      </c>
      <c r="H126" s="935"/>
      <c r="I126" s="902"/>
      <c r="J126" s="852"/>
      <c r="K126" s="874" t="s">
        <v>706</v>
      </c>
      <c r="L126" s="841"/>
      <c r="M126" s="639">
        <f>IFERROR(VLOOKUP(E126,'Balance de prueba'!$A$2:$F$500,6,0),0)+IFERROR(VLOOKUP(D126,'Balance de prueba'!$A$2:$F$500,6,0),0)+IFERROR(VLOOKUP(C126,'Balance de prueba'!$A$2:$F$500,6,0),0)+IFERROR(VLOOKUP(B126,'Balance de prueba'!$A$2:$F$500,6,0),0)+IFERROR(VLOOKUP(A126,'Balance de prueba'!$A$2:$F$500,6,0),0)+IFERROR(VLOOKUP(F126,'Balance de prueba'!$A$2:$F$500,6,0),0)</f>
        <v>0</v>
      </c>
      <c r="N126" s="194"/>
      <c r="O126" s="194"/>
      <c r="P126" s="199"/>
      <c r="Q126" s="195">
        <f t="shared" si="24"/>
        <v>0</v>
      </c>
    </row>
    <row r="127" spans="1:19" ht="22.5" customHeight="1">
      <c r="A127" s="636"/>
      <c r="B127" s="636"/>
      <c r="C127" s="636"/>
      <c r="D127" s="636"/>
      <c r="E127" s="636"/>
      <c r="F127" s="636"/>
      <c r="G127" s="124">
        <f t="shared" si="13"/>
        <v>118</v>
      </c>
      <c r="H127" s="935"/>
      <c r="I127" s="902"/>
      <c r="J127" s="904" t="s">
        <v>707</v>
      </c>
      <c r="K127" s="871"/>
      <c r="L127" s="871"/>
      <c r="M127" s="197">
        <f>M128-M129-M130+M131+M132-M133+M134</f>
        <v>0</v>
      </c>
      <c r="N127" s="197">
        <f t="shared" ref="N127:Q127" si="25">N128-N129-N130+N131+N132-N133+N134</f>
        <v>0</v>
      </c>
      <c r="O127" s="197">
        <f t="shared" si="25"/>
        <v>0</v>
      </c>
      <c r="P127" s="197">
        <f t="shared" si="25"/>
        <v>0</v>
      </c>
      <c r="Q127" s="197">
        <f t="shared" si="25"/>
        <v>0</v>
      </c>
    </row>
    <row r="128" spans="1:19" ht="19.5" customHeight="1">
      <c r="A128" s="636"/>
      <c r="B128" s="636"/>
      <c r="C128" s="636"/>
      <c r="D128" s="636"/>
      <c r="E128" s="636"/>
      <c r="F128" s="636"/>
      <c r="G128" s="124">
        <f t="shared" si="13"/>
        <v>119</v>
      </c>
      <c r="H128" s="935"/>
      <c r="I128" s="902"/>
      <c r="J128" s="872"/>
      <c r="K128" s="874" t="s">
        <v>345</v>
      </c>
      <c r="L128" s="905"/>
      <c r="M128" s="639">
        <f>IFERROR(VLOOKUP(E128,'Balance de prueba'!$A$2:$F$500,6,0),0)+IFERROR(VLOOKUP(D128,'Balance de prueba'!$A$2:$F$500,6,0),0)+IFERROR(VLOOKUP(C128,'Balance de prueba'!$A$2:$F$500,6,0),0)+IFERROR(VLOOKUP(B128,'Balance de prueba'!$A$2:$F$500,6,0),0)+IFERROR(VLOOKUP(A128,'Balance de prueba'!$A$2:$F$500,6,0),0)+IFERROR(VLOOKUP(F128,'Balance de prueba'!$A$2:$F$500,6,0),0)</f>
        <v>0</v>
      </c>
      <c r="N128" s="194"/>
      <c r="O128" s="194"/>
      <c r="P128" s="194"/>
      <c r="Q128" s="195">
        <f t="shared" si="24"/>
        <v>0</v>
      </c>
    </row>
    <row r="129" spans="1:21" ht="23.25" customHeight="1">
      <c r="A129" s="636"/>
      <c r="B129" s="636"/>
      <c r="C129" s="636"/>
      <c r="D129" s="636"/>
      <c r="E129" s="636"/>
      <c r="F129" s="636"/>
      <c r="G129" s="124">
        <f t="shared" si="13"/>
        <v>120</v>
      </c>
      <c r="H129" s="935"/>
      <c r="I129" s="902"/>
      <c r="J129" s="851"/>
      <c r="K129" s="907" t="s">
        <v>346</v>
      </c>
      <c r="L129" s="909"/>
      <c r="M129" s="639">
        <f>IFERROR(VLOOKUP(E129,'Balance de prueba'!$A$2:$F$500,6,0),0)+IFERROR(VLOOKUP(D129,'Balance de prueba'!$A$2:$F$500,6,0),0)+IFERROR(VLOOKUP(C129,'Balance de prueba'!$A$2:$F$500,6,0),0)+IFERROR(VLOOKUP(B129,'Balance de prueba'!$A$2:$F$500,6,0),0)+IFERROR(VLOOKUP(A129,'Balance de prueba'!$A$2:$F$500,6,0),0)+IFERROR(VLOOKUP(F129,'Balance de prueba'!$A$2:$F$500,6,0),0)</f>
        <v>0</v>
      </c>
      <c r="N129" s="194"/>
      <c r="O129" s="194"/>
      <c r="P129" s="194"/>
      <c r="Q129" s="195">
        <f t="shared" si="24"/>
        <v>0</v>
      </c>
    </row>
    <row r="130" spans="1:21" ht="22.5" customHeight="1">
      <c r="A130" s="636"/>
      <c r="B130" s="636"/>
      <c r="C130" s="636"/>
      <c r="D130" s="636"/>
      <c r="E130" s="636"/>
      <c r="F130" s="636"/>
      <c r="G130" s="124">
        <f t="shared" si="13"/>
        <v>121</v>
      </c>
      <c r="H130" s="935"/>
      <c r="I130" s="902"/>
      <c r="J130" s="851"/>
      <c r="K130" s="822" t="s">
        <v>347</v>
      </c>
      <c r="L130" s="906"/>
      <c r="M130" s="639">
        <f>IFERROR(VLOOKUP(E130,'Balance de prueba'!$A$2:$F$500,6,0),0)+IFERROR(VLOOKUP(D130,'Balance de prueba'!$A$2:$F$500,6,0),0)+IFERROR(VLOOKUP(C130,'Balance de prueba'!$A$2:$F$500,6,0),0)+IFERROR(VLOOKUP(B130,'Balance de prueba'!$A$2:$F$500,6,0),0)+IFERROR(VLOOKUP(A130,'Balance de prueba'!$A$2:$F$500,6,0),0)+IFERROR(VLOOKUP(F130,'Balance de prueba'!$A$2:$F$500,6,0),0)</f>
        <v>0</v>
      </c>
      <c r="N130" s="194"/>
      <c r="O130" s="194"/>
      <c r="P130" s="198"/>
      <c r="Q130" s="195">
        <f t="shared" si="24"/>
        <v>0</v>
      </c>
    </row>
    <row r="131" spans="1:21" ht="25.5" customHeight="1">
      <c r="A131" s="636"/>
      <c r="B131" s="636"/>
      <c r="C131" s="636"/>
      <c r="D131" s="636"/>
      <c r="E131" s="636"/>
      <c r="F131" s="636"/>
      <c r="G131" s="124">
        <f t="shared" si="13"/>
        <v>122</v>
      </c>
      <c r="H131" s="935"/>
      <c r="I131" s="902"/>
      <c r="J131" s="851"/>
      <c r="K131" s="967" t="s">
        <v>348</v>
      </c>
      <c r="L131" s="968"/>
      <c r="M131" s="639">
        <f>IFERROR(VLOOKUP(E131,'Balance de prueba'!$A$2:$F$500,6,0),0)+IFERROR(VLOOKUP(D131,'Balance de prueba'!$A$2:$F$500,6,0),0)+IFERROR(VLOOKUP(C131,'Balance de prueba'!$A$2:$F$500,6,0),0)+IFERROR(VLOOKUP(B131,'Balance de prueba'!$A$2:$F$500,6,0),0)+IFERROR(VLOOKUP(A131,'Balance de prueba'!$A$2:$F$500,6,0),0)+IFERROR(VLOOKUP(F131,'Balance de prueba'!$A$2:$F$500,6,0),0)</f>
        <v>0</v>
      </c>
      <c r="N131" s="203"/>
      <c r="O131" s="203"/>
      <c r="P131" s="203"/>
      <c r="Q131" s="195">
        <f t="shared" si="24"/>
        <v>0</v>
      </c>
    </row>
    <row r="132" spans="1:21" ht="24.75" customHeight="1">
      <c r="A132" s="636"/>
      <c r="B132" s="636"/>
      <c r="C132" s="636"/>
      <c r="D132" s="636"/>
      <c r="E132" s="636"/>
      <c r="F132" s="636"/>
      <c r="G132" s="124">
        <f t="shared" si="13"/>
        <v>123</v>
      </c>
      <c r="H132" s="935"/>
      <c r="I132" s="902"/>
      <c r="J132" s="851"/>
      <c r="K132" s="874" t="s">
        <v>708</v>
      </c>
      <c r="L132" s="841"/>
      <c r="M132" s="639">
        <f>IFERROR(VLOOKUP(E132,'Balance de prueba'!$A$2:$F$500,6,0),0)+IFERROR(VLOOKUP(D132,'Balance de prueba'!$A$2:$F$500,6,0),0)+IFERROR(VLOOKUP(C132,'Balance de prueba'!$A$2:$F$500,6,0),0)+IFERROR(VLOOKUP(B132,'Balance de prueba'!$A$2:$F$500,6,0),0)+IFERROR(VLOOKUP(A132,'Balance de prueba'!$A$2:$F$500,6,0),0)+IFERROR(VLOOKUP(F132,'Balance de prueba'!$A$2:$F$500,6,0),0)</f>
        <v>0</v>
      </c>
      <c r="N132" s="203"/>
      <c r="O132" s="203"/>
      <c r="P132" s="203"/>
      <c r="Q132" s="195">
        <f t="shared" si="24"/>
        <v>0</v>
      </c>
    </row>
    <row r="133" spans="1:21" ht="32.25" customHeight="1">
      <c r="A133" s="636"/>
      <c r="B133" s="636"/>
      <c r="C133" s="636"/>
      <c r="D133" s="636"/>
      <c r="E133" s="636"/>
      <c r="F133" s="636"/>
      <c r="G133" s="124">
        <f t="shared" si="13"/>
        <v>124</v>
      </c>
      <c r="H133" s="935"/>
      <c r="I133" s="902"/>
      <c r="J133" s="851"/>
      <c r="K133" s="907" t="s">
        <v>710</v>
      </c>
      <c r="L133" s="908"/>
      <c r="M133" s="639">
        <f>IFERROR(VLOOKUP(E133,'Balance de prueba'!$A$2:$F$500,6,0),0)+IFERROR(VLOOKUP(D133,'Balance de prueba'!$A$2:$F$500,6,0),0)+IFERROR(VLOOKUP(C133,'Balance de prueba'!$A$2:$F$500,6,0),0)+IFERROR(VLOOKUP(B133,'Balance de prueba'!$A$2:$F$500,6,0),0)+IFERROR(VLOOKUP(A133,'Balance de prueba'!$A$2:$F$500,6,0),0)+IFERROR(VLOOKUP(F133,'Balance de prueba'!$A$2:$F$500,6,0),0)</f>
        <v>0</v>
      </c>
      <c r="N133" s="203"/>
      <c r="O133" s="203"/>
      <c r="P133" s="204"/>
      <c r="Q133" s="195">
        <f t="shared" si="24"/>
        <v>0</v>
      </c>
    </row>
    <row r="134" spans="1:21" ht="32.25" customHeight="1">
      <c r="A134" s="636"/>
      <c r="B134" s="636"/>
      <c r="C134" s="636"/>
      <c r="D134" s="636"/>
      <c r="E134" s="636"/>
      <c r="F134" s="636"/>
      <c r="G134" s="124">
        <f t="shared" si="13"/>
        <v>125</v>
      </c>
      <c r="H134" s="935"/>
      <c r="I134" s="903"/>
      <c r="J134" s="852"/>
      <c r="K134" s="874" t="s">
        <v>709</v>
      </c>
      <c r="L134" s="841"/>
      <c r="M134" s="639">
        <f>IFERROR(VLOOKUP(E134,'Balance de prueba'!$A$2:$F$500,6,0),0)+IFERROR(VLOOKUP(D134,'Balance de prueba'!$A$2:$F$500,6,0),0)+IFERROR(VLOOKUP(C134,'Balance de prueba'!$A$2:$F$500,6,0),0)+IFERROR(VLOOKUP(B134,'Balance de prueba'!$A$2:$F$500,6,0),0)+IFERROR(VLOOKUP(A134,'Balance de prueba'!$A$2:$F$500,6,0),0)+IFERROR(VLOOKUP(F134,'Balance de prueba'!$A$2:$F$500,6,0),0)</f>
        <v>0</v>
      </c>
      <c r="N134" s="203"/>
      <c r="O134" s="203"/>
      <c r="P134" s="205"/>
      <c r="Q134" s="195">
        <f t="shared" si="24"/>
        <v>0</v>
      </c>
    </row>
    <row r="135" spans="1:21" s="133" customFormat="1" ht="21.75" customHeight="1">
      <c r="A135" s="636"/>
      <c r="B135" s="636"/>
      <c r="C135" s="636"/>
      <c r="D135" s="636"/>
      <c r="E135" s="636"/>
      <c r="F135" s="636"/>
      <c r="G135" s="124">
        <f t="shared" si="13"/>
        <v>126</v>
      </c>
      <c r="H135" s="935"/>
      <c r="I135" s="819" t="s">
        <v>9</v>
      </c>
      <c r="J135" s="820"/>
      <c r="K135" s="820"/>
      <c r="L135" s="821"/>
      <c r="M135" s="193">
        <f>SUM(M136:M138)</f>
        <v>0</v>
      </c>
      <c r="N135" s="193">
        <f t="shared" ref="N135:Q135" si="26">SUM(N136:N138)</f>
        <v>0</v>
      </c>
      <c r="O135" s="193">
        <f t="shared" si="26"/>
        <v>0</v>
      </c>
      <c r="P135" s="193">
        <f t="shared" si="26"/>
        <v>0</v>
      </c>
      <c r="Q135" s="193">
        <f t="shared" si="26"/>
        <v>0</v>
      </c>
      <c r="R135" s="130"/>
      <c r="S135" s="134"/>
      <c r="T135" s="134"/>
      <c r="U135" s="131"/>
    </row>
    <row r="136" spans="1:21" s="133" customFormat="1" ht="20.25" customHeight="1">
      <c r="A136" s="636"/>
      <c r="B136" s="636"/>
      <c r="C136" s="636"/>
      <c r="D136" s="636"/>
      <c r="E136" s="636"/>
      <c r="F136" s="636"/>
      <c r="G136" s="124">
        <f t="shared" si="13"/>
        <v>127</v>
      </c>
      <c r="H136" s="935"/>
      <c r="I136" s="910"/>
      <c r="J136" s="842" t="s">
        <v>247</v>
      </c>
      <c r="K136" s="820"/>
      <c r="L136" s="821"/>
      <c r="M136" s="639">
        <f>IFERROR(VLOOKUP(E136,'Balance de prueba'!$A$2:$F$500,6,0),0)+IFERROR(VLOOKUP(D136,'Balance de prueba'!$A$2:$F$500,6,0),0)+IFERROR(VLOOKUP(C136,'Balance de prueba'!$A$2:$F$500,6,0),0)+IFERROR(VLOOKUP(B136,'Balance de prueba'!$A$2:$F$500,6,0),0)+IFERROR(VLOOKUP(A136,'Balance de prueba'!$A$2:$F$500,6,0),0)+IFERROR(VLOOKUP(F136,'Balance de prueba'!$A$2:$F$500,6,0),0)</f>
        <v>0</v>
      </c>
      <c r="N136" s="200"/>
      <c r="O136" s="200"/>
      <c r="P136" s="200"/>
      <c r="Q136" s="195">
        <f t="shared" si="24"/>
        <v>0</v>
      </c>
      <c r="R136" s="130"/>
      <c r="S136" s="134"/>
      <c r="T136" s="134"/>
      <c r="U136" s="131"/>
    </row>
    <row r="137" spans="1:21" s="133" customFormat="1" ht="20.25" customHeight="1">
      <c r="A137" s="636"/>
      <c r="B137" s="636"/>
      <c r="C137" s="636"/>
      <c r="D137" s="636"/>
      <c r="E137" s="636"/>
      <c r="F137" s="636"/>
      <c r="G137" s="124">
        <f t="shared" si="13"/>
        <v>128</v>
      </c>
      <c r="H137" s="935"/>
      <c r="I137" s="902"/>
      <c r="J137" s="842" t="s">
        <v>9</v>
      </c>
      <c r="K137" s="820"/>
      <c r="L137" s="821"/>
      <c r="M137" s="639">
        <f>IFERROR(VLOOKUP(E137,'Balance de prueba'!$A$2:$F$500,6,0),0)+IFERROR(VLOOKUP(D137,'Balance de prueba'!$A$2:$F$500,6,0),0)+IFERROR(VLOOKUP(C137,'Balance de prueba'!$A$2:$F$500,6,0),0)+IFERROR(VLOOKUP(B137,'Balance de prueba'!$A$2:$F$500,6,0),0)+IFERROR(VLOOKUP(A137,'Balance de prueba'!$A$2:$F$500,6,0),0)+IFERROR(VLOOKUP(F137,'Balance de prueba'!$A$2:$F$500,6,0),0)</f>
        <v>0</v>
      </c>
      <c r="N137" s="194"/>
      <c r="O137" s="194"/>
      <c r="P137" s="194"/>
      <c r="Q137" s="195">
        <f t="shared" si="24"/>
        <v>0</v>
      </c>
      <c r="R137" s="130"/>
      <c r="S137" s="134"/>
      <c r="T137" s="134"/>
      <c r="U137" s="131"/>
    </row>
    <row r="138" spans="1:21" s="133" customFormat="1" ht="23.25" customHeight="1">
      <c r="A138" s="636"/>
      <c r="B138" s="636"/>
      <c r="C138" s="636"/>
      <c r="D138" s="636"/>
      <c r="E138" s="636"/>
      <c r="F138" s="636"/>
      <c r="G138" s="124">
        <f t="shared" si="13"/>
        <v>129</v>
      </c>
      <c r="H138" s="935"/>
      <c r="I138" s="903"/>
      <c r="J138" s="822" t="s">
        <v>529</v>
      </c>
      <c r="K138" s="820"/>
      <c r="L138" s="821"/>
      <c r="M138" s="639">
        <f>IFERROR(VLOOKUP(E138,'Balance de prueba'!$A$2:$F$500,6,0),0)+IFERROR(VLOOKUP(D138,'Balance de prueba'!$A$2:$F$500,6,0),0)+IFERROR(VLOOKUP(C138,'Balance de prueba'!$A$2:$F$500,6,0),0)+IFERROR(VLOOKUP(B138,'Balance de prueba'!$A$2:$F$500,6,0),0)+IFERROR(VLOOKUP(A138,'Balance de prueba'!$A$2:$F$500,6,0),0)+IFERROR(VLOOKUP(F138,'Balance de prueba'!$A$2:$F$500,6,0),0)</f>
        <v>0</v>
      </c>
      <c r="N138" s="198"/>
      <c r="O138" s="198"/>
      <c r="P138" s="194"/>
      <c r="Q138" s="195">
        <f t="shared" si="24"/>
        <v>0</v>
      </c>
      <c r="R138" s="130"/>
      <c r="S138" s="134"/>
      <c r="T138" s="134"/>
      <c r="U138" s="131"/>
    </row>
    <row r="139" spans="1:21" s="140" customFormat="1" ht="22.5" customHeight="1">
      <c r="A139" s="638"/>
      <c r="B139" s="638"/>
      <c r="C139" s="638"/>
      <c r="D139" s="638"/>
      <c r="E139" s="638"/>
      <c r="F139" s="638"/>
      <c r="G139" s="124">
        <f t="shared" si="13"/>
        <v>130</v>
      </c>
      <c r="H139" s="936"/>
      <c r="I139" s="911" t="s">
        <v>152</v>
      </c>
      <c r="J139" s="912"/>
      <c r="K139" s="912"/>
      <c r="L139" s="913"/>
      <c r="M139" s="206">
        <f>M11+M17+M40+M60+M72+M77+M82+M83+M93+M110+M115+M118+M135</f>
        <v>0</v>
      </c>
      <c r="N139" s="206">
        <f t="shared" ref="N139:Q139" si="27">N11+N17+N40+N60+N72+N77+N82+N83+N93+N110+N115+N118+N135</f>
        <v>0</v>
      </c>
      <c r="O139" s="206">
        <f t="shared" si="27"/>
        <v>0</v>
      </c>
      <c r="P139" s="206">
        <f t="shared" si="27"/>
        <v>0</v>
      </c>
      <c r="Q139" s="206">
        <f t="shared" si="27"/>
        <v>0</v>
      </c>
      <c r="R139" s="105"/>
      <c r="S139" s="105"/>
      <c r="T139" s="105"/>
      <c r="U139" s="105"/>
    </row>
    <row r="140" spans="1:21" ht="17.25" customHeight="1">
      <c r="A140" s="636"/>
      <c r="B140" s="636"/>
      <c r="C140" s="636"/>
      <c r="D140" s="636"/>
      <c r="E140" s="636"/>
      <c r="F140" s="636"/>
      <c r="G140" s="124">
        <f t="shared" si="13"/>
        <v>131</v>
      </c>
      <c r="H140" s="969" t="s">
        <v>14</v>
      </c>
      <c r="I140" s="970"/>
      <c r="J140" s="970"/>
      <c r="K140" s="970"/>
      <c r="L140" s="970"/>
      <c r="M140" s="970"/>
      <c r="N140" s="970"/>
      <c r="O140" s="970"/>
      <c r="P140" s="970"/>
      <c r="Q140" s="971"/>
    </row>
    <row r="141" spans="1:21" s="129" customFormat="1" ht="24" customHeight="1">
      <c r="A141" s="637"/>
      <c r="B141" s="637"/>
      <c r="C141" s="637"/>
      <c r="D141" s="637"/>
      <c r="E141" s="637"/>
      <c r="F141" s="637"/>
      <c r="G141" s="124">
        <f t="shared" ref="G141:G204" si="28">G140+1</f>
        <v>132</v>
      </c>
      <c r="H141" s="867"/>
      <c r="I141" s="870" t="s">
        <v>15</v>
      </c>
      <c r="J141" s="871"/>
      <c r="K141" s="871"/>
      <c r="L141" s="871"/>
      <c r="M141" s="193">
        <f>SUM(M142:M151)</f>
        <v>0</v>
      </c>
      <c r="N141" s="193">
        <f t="shared" ref="N141:Q141" si="29">SUM(N142:N151)</f>
        <v>0</v>
      </c>
      <c r="O141" s="193">
        <f t="shared" si="29"/>
        <v>0</v>
      </c>
      <c r="P141" s="193">
        <f t="shared" si="29"/>
        <v>0</v>
      </c>
      <c r="Q141" s="193">
        <f t="shared" si="29"/>
        <v>0</v>
      </c>
    </row>
    <row r="142" spans="1:21" ht="17.25" customHeight="1">
      <c r="A142" s="636"/>
      <c r="B142" s="636"/>
      <c r="C142" s="636"/>
      <c r="D142" s="636"/>
      <c r="E142" s="636"/>
      <c r="F142" s="636"/>
      <c r="G142" s="124">
        <f t="shared" si="28"/>
        <v>133</v>
      </c>
      <c r="H142" s="868"/>
      <c r="I142" s="872"/>
      <c r="J142" s="874" t="s">
        <v>351</v>
      </c>
      <c r="K142" s="854"/>
      <c r="L142" s="841"/>
      <c r="M142" s="639">
        <f>IFERROR(VLOOKUP(E142,'Balance de prueba'!$A$2:$F$500,6,0),0)+IFERROR(VLOOKUP(D142,'Balance de prueba'!$A$2:$F$500,6,0),0)+IFERROR(VLOOKUP(C142,'Balance de prueba'!$A$2:$F$500,6,0),0)+IFERROR(VLOOKUP(B142,'Balance de prueba'!$A$2:$F$500,6,0),0)+IFERROR(VLOOKUP(A142,'Balance de prueba'!$A$2:$F$500,6,0),0)+IFERROR(VLOOKUP(F142,'Balance de prueba'!$A$2:$F$500,6,0),0)</f>
        <v>0</v>
      </c>
      <c r="N142" s="194"/>
      <c r="O142" s="194"/>
      <c r="P142" s="194"/>
      <c r="Q142" s="195">
        <f t="shared" ref="Q142:Q191" si="30">M142+N142-O142+P142</f>
        <v>0</v>
      </c>
    </row>
    <row r="143" spans="1:21" ht="18" customHeight="1">
      <c r="A143" s="636"/>
      <c r="B143" s="636"/>
      <c r="C143" s="636"/>
      <c r="D143" s="636"/>
      <c r="E143" s="636"/>
      <c r="F143" s="636"/>
      <c r="G143" s="124">
        <f t="shared" si="28"/>
        <v>134</v>
      </c>
      <c r="H143" s="868"/>
      <c r="I143" s="851"/>
      <c r="J143" s="874" t="s">
        <v>352</v>
      </c>
      <c r="K143" s="854"/>
      <c r="L143" s="841"/>
      <c r="M143" s="639">
        <f>IFERROR(VLOOKUP(E143,'Balance de prueba'!$A$2:$F$500,6,0),0)+IFERROR(VLOOKUP(D143,'Balance de prueba'!$A$2:$F$500,6,0),0)+IFERROR(VLOOKUP(C143,'Balance de prueba'!$A$2:$F$500,6,0),0)+IFERROR(VLOOKUP(B143,'Balance de prueba'!$A$2:$F$500,6,0),0)+IFERROR(VLOOKUP(A143,'Balance de prueba'!$A$2:$F$500,6,0),0)+IFERROR(VLOOKUP(F143,'Balance de prueba'!$A$2:$F$500,6,0),0)</f>
        <v>0</v>
      </c>
      <c r="N143" s="194"/>
      <c r="O143" s="194"/>
      <c r="P143" s="194"/>
      <c r="Q143" s="195">
        <f t="shared" si="30"/>
        <v>0</v>
      </c>
    </row>
    <row r="144" spans="1:21" ht="17.25" customHeight="1">
      <c r="A144" s="636"/>
      <c r="B144" s="636"/>
      <c r="C144" s="636"/>
      <c r="D144" s="636"/>
      <c r="E144" s="636"/>
      <c r="F144" s="636"/>
      <c r="G144" s="124">
        <f t="shared" si="28"/>
        <v>135</v>
      </c>
      <c r="H144" s="868"/>
      <c r="I144" s="851"/>
      <c r="J144" s="874" t="s">
        <v>353</v>
      </c>
      <c r="K144" s="854"/>
      <c r="L144" s="841"/>
      <c r="M144" s="639">
        <f>IFERROR(VLOOKUP(E144,'Balance de prueba'!$A$2:$F$500,6,0),0)+IFERROR(VLOOKUP(D144,'Balance de prueba'!$A$2:$F$500,6,0),0)+IFERROR(VLOOKUP(C144,'Balance de prueba'!$A$2:$F$500,6,0),0)+IFERROR(VLOOKUP(B144,'Balance de prueba'!$A$2:$F$500,6,0),0)+IFERROR(VLOOKUP(A144,'Balance de prueba'!$A$2:$F$500,6,0),0)+IFERROR(VLOOKUP(F144,'Balance de prueba'!$A$2:$F$500,6,0),0)</f>
        <v>0</v>
      </c>
      <c r="N144" s="194"/>
      <c r="O144" s="194"/>
      <c r="P144" s="194"/>
      <c r="Q144" s="195">
        <f t="shared" si="30"/>
        <v>0</v>
      </c>
    </row>
    <row r="145" spans="1:17" ht="18" customHeight="1">
      <c r="A145" s="636"/>
      <c r="B145" s="636"/>
      <c r="C145" s="636"/>
      <c r="D145" s="636"/>
      <c r="E145" s="636"/>
      <c r="F145" s="636"/>
      <c r="G145" s="124">
        <f t="shared" si="28"/>
        <v>136</v>
      </c>
      <c r="H145" s="868"/>
      <c r="I145" s="851"/>
      <c r="J145" s="874" t="s">
        <v>354</v>
      </c>
      <c r="K145" s="854"/>
      <c r="L145" s="841"/>
      <c r="M145" s="639">
        <f>IFERROR(VLOOKUP(E145,'Balance de prueba'!$A$2:$F$500,6,0),0)+IFERROR(VLOOKUP(D145,'Balance de prueba'!$A$2:$F$500,6,0),0)+IFERROR(VLOOKUP(C145,'Balance de prueba'!$A$2:$F$500,6,0),0)+IFERROR(VLOOKUP(B145,'Balance de prueba'!$A$2:$F$500,6,0),0)+IFERROR(VLOOKUP(A145,'Balance de prueba'!$A$2:$F$500,6,0),0)+IFERROR(VLOOKUP(F145,'Balance de prueba'!$A$2:$F$500,6,0),0)</f>
        <v>0</v>
      </c>
      <c r="N145" s="194"/>
      <c r="O145" s="194"/>
      <c r="P145" s="194"/>
      <c r="Q145" s="195">
        <f t="shared" si="30"/>
        <v>0</v>
      </c>
    </row>
    <row r="146" spans="1:17" ht="27.75" customHeight="1">
      <c r="A146" s="636"/>
      <c r="B146" s="636"/>
      <c r="C146" s="636"/>
      <c r="D146" s="636"/>
      <c r="E146" s="636"/>
      <c r="F146" s="636"/>
      <c r="G146" s="124">
        <f t="shared" si="28"/>
        <v>137</v>
      </c>
      <c r="H146" s="868"/>
      <c r="I146" s="851"/>
      <c r="J146" s="964" t="s">
        <v>358</v>
      </c>
      <c r="K146" s="965"/>
      <c r="L146" s="966"/>
      <c r="M146" s="639">
        <f>IFERROR(VLOOKUP(E146,'Balance de prueba'!$A$2:$F$500,6,0),0)+IFERROR(VLOOKUP(D146,'Balance de prueba'!$A$2:$F$500,6,0),0)+IFERROR(VLOOKUP(C146,'Balance de prueba'!$A$2:$F$500,6,0),0)+IFERROR(VLOOKUP(B146,'Balance de prueba'!$A$2:$F$500,6,0),0)+IFERROR(VLOOKUP(A146,'Balance de prueba'!$A$2:$F$500,6,0),0)+IFERROR(VLOOKUP(F146,'Balance de prueba'!$A$2:$F$500,6,0),0)</f>
        <v>0</v>
      </c>
      <c r="N146" s="207"/>
      <c r="O146" s="207"/>
      <c r="P146" s="207"/>
      <c r="Q146" s="195">
        <f t="shared" si="30"/>
        <v>0</v>
      </c>
    </row>
    <row r="147" spans="1:17" ht="33.75" customHeight="1">
      <c r="A147" s="636"/>
      <c r="B147" s="636"/>
      <c r="C147" s="636"/>
      <c r="D147" s="636"/>
      <c r="E147" s="636"/>
      <c r="F147" s="636"/>
      <c r="G147" s="124">
        <f t="shared" si="28"/>
        <v>138</v>
      </c>
      <c r="H147" s="868"/>
      <c r="I147" s="851"/>
      <c r="J147" s="874" t="s">
        <v>601</v>
      </c>
      <c r="K147" s="854"/>
      <c r="L147" s="841"/>
      <c r="M147" s="639">
        <f>IFERROR(VLOOKUP(E147,'Balance de prueba'!$A$2:$F$500,6,0),0)+IFERROR(VLOOKUP(D147,'Balance de prueba'!$A$2:$F$500,6,0),0)+IFERROR(VLOOKUP(C147,'Balance de prueba'!$A$2:$F$500,6,0),0)+IFERROR(VLOOKUP(B147,'Balance de prueba'!$A$2:$F$500,6,0),0)+IFERROR(VLOOKUP(A147,'Balance de prueba'!$A$2:$F$500,6,0),0)+IFERROR(VLOOKUP(F147,'Balance de prueba'!$A$2:$F$500,6,0),0)</f>
        <v>0</v>
      </c>
      <c r="N147" s="207"/>
      <c r="O147" s="207"/>
      <c r="P147" s="207"/>
      <c r="Q147" s="195">
        <f t="shared" si="30"/>
        <v>0</v>
      </c>
    </row>
    <row r="148" spans="1:17" ht="19.5" customHeight="1">
      <c r="A148" s="636"/>
      <c r="B148" s="636"/>
      <c r="C148" s="636"/>
      <c r="D148" s="636"/>
      <c r="E148" s="636"/>
      <c r="F148" s="636"/>
      <c r="G148" s="124">
        <f t="shared" si="28"/>
        <v>139</v>
      </c>
      <c r="H148" s="868"/>
      <c r="I148" s="851"/>
      <c r="J148" s="874" t="s">
        <v>693</v>
      </c>
      <c r="K148" s="854"/>
      <c r="L148" s="841"/>
      <c r="M148" s="639">
        <f>IFERROR(VLOOKUP(E148,'Balance de prueba'!$A$2:$F$500,6,0),0)+IFERROR(VLOOKUP(D148,'Balance de prueba'!$A$2:$F$500,6,0),0)+IFERROR(VLOOKUP(C148,'Balance de prueba'!$A$2:$F$500,6,0),0)+IFERROR(VLOOKUP(B148,'Balance de prueba'!$A$2:$F$500,6,0),0)+IFERROR(VLOOKUP(A148,'Balance de prueba'!$A$2:$F$500,6,0),0)+IFERROR(VLOOKUP(F148,'Balance de prueba'!$A$2:$F$500,6,0),0)</f>
        <v>0</v>
      </c>
      <c r="N148" s="207"/>
      <c r="O148" s="207"/>
      <c r="P148" s="207"/>
      <c r="Q148" s="195">
        <f t="shared" si="30"/>
        <v>0</v>
      </c>
    </row>
    <row r="149" spans="1:17" ht="19.5" customHeight="1">
      <c r="A149" s="636"/>
      <c r="B149" s="636"/>
      <c r="C149" s="636"/>
      <c r="D149" s="636"/>
      <c r="E149" s="636"/>
      <c r="F149" s="636"/>
      <c r="G149" s="124">
        <f t="shared" si="28"/>
        <v>140</v>
      </c>
      <c r="H149" s="868"/>
      <c r="I149" s="851"/>
      <c r="J149" s="974" t="s">
        <v>843</v>
      </c>
      <c r="K149" s="975"/>
      <c r="L149" s="976"/>
      <c r="M149" s="639">
        <f>IFERROR(VLOOKUP(E149,'Balance de prueba'!$A$2:$F$500,6,0),0)+IFERROR(VLOOKUP(D149,'Balance de prueba'!$A$2:$F$500,6,0),0)+IFERROR(VLOOKUP(C149,'Balance de prueba'!$A$2:$F$500,6,0),0)+IFERROR(VLOOKUP(B149,'Balance de prueba'!$A$2:$F$500,6,0),0)+IFERROR(VLOOKUP(A149,'Balance de prueba'!$A$2:$F$500,6,0),0)+IFERROR(VLOOKUP(F149,'Balance de prueba'!$A$2:$F$500,6,0),0)</f>
        <v>0</v>
      </c>
      <c r="N149" s="208"/>
      <c r="O149" s="208"/>
      <c r="P149" s="208"/>
      <c r="Q149" s="209">
        <f t="shared" si="30"/>
        <v>0</v>
      </c>
    </row>
    <row r="150" spans="1:17" ht="21.75" customHeight="1">
      <c r="A150" s="636"/>
      <c r="B150" s="636"/>
      <c r="C150" s="636"/>
      <c r="D150" s="636"/>
      <c r="E150" s="636"/>
      <c r="F150" s="636"/>
      <c r="G150" s="124">
        <f t="shared" si="28"/>
        <v>141</v>
      </c>
      <c r="H150" s="868"/>
      <c r="I150" s="851"/>
      <c r="J150" s="874" t="s">
        <v>355</v>
      </c>
      <c r="K150" s="854"/>
      <c r="L150" s="841"/>
      <c r="M150" s="639">
        <f>IFERROR(VLOOKUP(E150,'Balance de prueba'!$A$2:$F$500,6,0),0)+IFERROR(VLOOKUP(D150,'Balance de prueba'!$A$2:$F$500,6,0),0)+IFERROR(VLOOKUP(C150,'Balance de prueba'!$A$2:$F$500,6,0),0)+IFERROR(VLOOKUP(B150,'Balance de prueba'!$A$2:$F$500,6,0),0)+IFERROR(VLOOKUP(A150,'Balance de prueba'!$A$2:$F$500,6,0),0)+IFERROR(VLOOKUP(F150,'Balance de prueba'!$A$2:$F$500,6,0),0)</f>
        <v>0</v>
      </c>
      <c r="N150" s="207"/>
      <c r="O150" s="207"/>
      <c r="P150" s="207"/>
      <c r="Q150" s="195">
        <f t="shared" si="30"/>
        <v>0</v>
      </c>
    </row>
    <row r="151" spans="1:17" ht="25.5" customHeight="1">
      <c r="A151" s="636"/>
      <c r="B151" s="636"/>
      <c r="C151" s="636"/>
      <c r="D151" s="636"/>
      <c r="E151" s="636"/>
      <c r="F151" s="636"/>
      <c r="G151" s="124">
        <f t="shared" si="28"/>
        <v>142</v>
      </c>
      <c r="H151" s="868"/>
      <c r="I151" s="852"/>
      <c r="J151" s="874" t="s">
        <v>356</v>
      </c>
      <c r="K151" s="854"/>
      <c r="L151" s="841"/>
      <c r="M151" s="639">
        <f>IFERROR(VLOOKUP(E151,'Balance de prueba'!$A$2:$F$500,6,0),0)+IFERROR(VLOOKUP(D151,'Balance de prueba'!$A$2:$F$500,6,0),0)+IFERROR(VLOOKUP(C151,'Balance de prueba'!$A$2:$F$500,6,0),0)+IFERROR(VLOOKUP(B151,'Balance de prueba'!$A$2:$F$500,6,0),0)+IFERROR(VLOOKUP(A151,'Balance de prueba'!$A$2:$F$500,6,0),0)+IFERROR(VLOOKUP(F151,'Balance de prueba'!$A$2:$F$500,6,0),0)</f>
        <v>0</v>
      </c>
      <c r="N151" s="194"/>
      <c r="O151" s="194"/>
      <c r="P151" s="194"/>
      <c r="Q151" s="195">
        <f t="shared" si="30"/>
        <v>0</v>
      </c>
    </row>
    <row r="152" spans="1:17" ht="22.5" customHeight="1">
      <c r="A152" s="636"/>
      <c r="B152" s="636"/>
      <c r="C152" s="636"/>
      <c r="D152" s="636"/>
      <c r="E152" s="636"/>
      <c r="F152" s="636"/>
      <c r="G152" s="124">
        <f t="shared" si="28"/>
        <v>143</v>
      </c>
      <c r="H152" s="868"/>
      <c r="I152" s="845" t="s">
        <v>357</v>
      </c>
      <c r="J152" s="846"/>
      <c r="K152" s="846"/>
      <c r="L152" s="847"/>
      <c r="M152" s="193">
        <f>SUM(M153:M155)</f>
        <v>0</v>
      </c>
      <c r="N152" s="193">
        <f t="shared" ref="N152:Q152" si="31">SUM(N153:N155)</f>
        <v>0</v>
      </c>
      <c r="O152" s="193">
        <f t="shared" si="31"/>
        <v>0</v>
      </c>
      <c r="P152" s="193">
        <f t="shared" si="31"/>
        <v>0</v>
      </c>
      <c r="Q152" s="193">
        <f t="shared" si="31"/>
        <v>0</v>
      </c>
    </row>
    <row r="153" spans="1:17" ht="17.25" customHeight="1">
      <c r="A153" s="636"/>
      <c r="B153" s="636"/>
      <c r="C153" s="636"/>
      <c r="D153" s="636"/>
      <c r="E153" s="636"/>
      <c r="F153" s="636"/>
      <c r="G153" s="124">
        <f t="shared" si="28"/>
        <v>144</v>
      </c>
      <c r="H153" s="868"/>
      <c r="I153" s="873"/>
      <c r="J153" s="853" t="s">
        <v>600</v>
      </c>
      <c r="K153" s="854"/>
      <c r="L153" s="841"/>
      <c r="M153" s="639">
        <f>IFERROR(VLOOKUP(E153,'Balance de prueba'!$A$2:$F$500,6,0),0)+IFERROR(VLOOKUP(D153,'Balance de prueba'!$A$2:$F$500,6,0),0)+IFERROR(VLOOKUP(C153,'Balance de prueba'!$A$2:$F$500,6,0),0)+IFERROR(VLOOKUP(B153,'Balance de prueba'!$A$2:$F$500,6,0),0)+IFERROR(VLOOKUP(A153,'Balance de prueba'!$A$2:$F$500,6,0),0)+IFERROR(VLOOKUP(F153,'Balance de prueba'!$A$2:$F$500,6,0),0)</f>
        <v>0</v>
      </c>
      <c r="N153" s="194"/>
      <c r="O153" s="194"/>
      <c r="P153" s="194"/>
      <c r="Q153" s="195">
        <f t="shared" si="30"/>
        <v>0</v>
      </c>
    </row>
    <row r="154" spans="1:17" ht="18" customHeight="1">
      <c r="A154" s="636"/>
      <c r="B154" s="636"/>
      <c r="C154" s="636"/>
      <c r="D154" s="636"/>
      <c r="E154" s="636"/>
      <c r="F154" s="636"/>
      <c r="G154" s="124">
        <f t="shared" si="28"/>
        <v>145</v>
      </c>
      <c r="H154" s="868"/>
      <c r="I154" s="865"/>
      <c r="J154" s="853" t="s">
        <v>599</v>
      </c>
      <c r="K154" s="854"/>
      <c r="L154" s="841"/>
      <c r="M154" s="639">
        <f>IFERROR(VLOOKUP(E154,'Balance de prueba'!$A$2:$F$500,6,0),0)+IFERROR(VLOOKUP(D154,'Balance de prueba'!$A$2:$F$500,6,0),0)+IFERROR(VLOOKUP(C154,'Balance de prueba'!$A$2:$F$500,6,0),0)+IFERROR(VLOOKUP(B154,'Balance de prueba'!$A$2:$F$500,6,0),0)+IFERROR(VLOOKUP(A154,'Balance de prueba'!$A$2:$F$500,6,0),0)+IFERROR(VLOOKUP(F154,'Balance de prueba'!$A$2:$F$500,6,0),0)</f>
        <v>0</v>
      </c>
      <c r="N154" s="194"/>
      <c r="O154" s="194"/>
      <c r="P154" s="194"/>
      <c r="Q154" s="195">
        <f t="shared" si="30"/>
        <v>0</v>
      </c>
    </row>
    <row r="155" spans="1:17" ht="15.75" customHeight="1">
      <c r="A155" s="636"/>
      <c r="B155" s="636"/>
      <c r="C155" s="636"/>
      <c r="D155" s="636"/>
      <c r="E155" s="636"/>
      <c r="F155" s="636"/>
      <c r="G155" s="124">
        <f t="shared" si="28"/>
        <v>146</v>
      </c>
      <c r="H155" s="868"/>
      <c r="I155" s="866"/>
      <c r="J155" s="853" t="s">
        <v>598</v>
      </c>
      <c r="K155" s="854"/>
      <c r="L155" s="841"/>
      <c r="M155" s="639">
        <f>IFERROR(VLOOKUP(E155,'Balance de prueba'!$A$2:$F$500,6,0),0)+IFERROR(VLOOKUP(D155,'Balance de prueba'!$A$2:$F$500,6,0),0)+IFERROR(VLOOKUP(C155,'Balance de prueba'!$A$2:$F$500,6,0),0)+IFERROR(VLOOKUP(B155,'Balance de prueba'!$A$2:$F$500,6,0),0)+IFERROR(VLOOKUP(A155,'Balance de prueba'!$A$2:$F$500,6,0),0)+IFERROR(VLOOKUP(F155,'Balance de prueba'!$A$2:$F$500,6,0),0)</f>
        <v>0</v>
      </c>
      <c r="N155" s="194"/>
      <c r="O155" s="194"/>
      <c r="P155" s="194"/>
      <c r="Q155" s="195">
        <f t="shared" si="30"/>
        <v>0</v>
      </c>
    </row>
    <row r="156" spans="1:17" ht="20.25" customHeight="1">
      <c r="A156" s="636"/>
      <c r="B156" s="636"/>
      <c r="C156" s="636"/>
      <c r="D156" s="636"/>
      <c r="E156" s="636"/>
      <c r="F156" s="636"/>
      <c r="G156" s="124">
        <f t="shared" si="28"/>
        <v>147</v>
      </c>
      <c r="H156" s="868"/>
      <c r="I156" s="845" t="s">
        <v>143</v>
      </c>
      <c r="J156" s="846"/>
      <c r="K156" s="846"/>
      <c r="L156" s="847"/>
      <c r="M156" s="193">
        <f>SUM(M157:M159)</f>
        <v>0</v>
      </c>
      <c r="N156" s="193">
        <f t="shared" ref="N156:Q156" si="32">SUM(N157:N159)</f>
        <v>0</v>
      </c>
      <c r="O156" s="193">
        <f t="shared" si="32"/>
        <v>0</v>
      </c>
      <c r="P156" s="193">
        <f t="shared" si="32"/>
        <v>0</v>
      </c>
      <c r="Q156" s="193">
        <f t="shared" si="32"/>
        <v>0</v>
      </c>
    </row>
    <row r="157" spans="1:17" s="129" customFormat="1" ht="21" customHeight="1">
      <c r="A157" s="637"/>
      <c r="B157" s="637"/>
      <c r="C157" s="637"/>
      <c r="D157" s="637"/>
      <c r="E157" s="637"/>
      <c r="F157" s="637"/>
      <c r="G157" s="124">
        <f t="shared" si="28"/>
        <v>148</v>
      </c>
      <c r="H157" s="868"/>
      <c r="I157" s="864"/>
      <c r="J157" s="842" t="s">
        <v>359</v>
      </c>
      <c r="K157" s="820"/>
      <c r="L157" s="821"/>
      <c r="M157" s="639">
        <f>IFERROR(VLOOKUP(E157,'Balance de prueba'!$A$2:$F$500,6,0),0)+IFERROR(VLOOKUP(D157,'Balance de prueba'!$A$2:$F$500,6,0),0)+IFERROR(VLOOKUP(C157,'Balance de prueba'!$A$2:$F$500,6,0),0)+IFERROR(VLOOKUP(B157,'Balance de prueba'!$A$2:$F$500,6,0),0)+IFERROR(VLOOKUP(A157,'Balance de prueba'!$A$2:$F$500,6,0),0)+IFERROR(VLOOKUP(F157,'Balance de prueba'!$A$2:$F$500,6,0),0)</f>
        <v>0</v>
      </c>
      <c r="N157" s="200"/>
      <c r="O157" s="200"/>
      <c r="P157" s="200"/>
      <c r="Q157" s="195">
        <f t="shared" si="30"/>
        <v>0</v>
      </c>
    </row>
    <row r="158" spans="1:17" ht="23.25" customHeight="1">
      <c r="A158" s="636"/>
      <c r="B158" s="636"/>
      <c r="C158" s="636"/>
      <c r="D158" s="636"/>
      <c r="E158" s="636"/>
      <c r="F158" s="636"/>
      <c r="G158" s="124">
        <f t="shared" si="28"/>
        <v>149</v>
      </c>
      <c r="H158" s="868"/>
      <c r="I158" s="865"/>
      <c r="J158" s="842" t="s">
        <v>144</v>
      </c>
      <c r="K158" s="820"/>
      <c r="L158" s="821"/>
      <c r="M158" s="639">
        <f>IFERROR(VLOOKUP(E158,'Balance de prueba'!$A$2:$F$500,6,0),0)+IFERROR(VLOOKUP(D158,'Balance de prueba'!$A$2:$F$500,6,0),0)+IFERROR(VLOOKUP(C158,'Balance de prueba'!$A$2:$F$500,6,0),0)+IFERROR(VLOOKUP(B158,'Balance de prueba'!$A$2:$F$500,6,0),0)+IFERROR(VLOOKUP(A158,'Balance de prueba'!$A$2:$F$500,6,0),0)+IFERROR(VLOOKUP(F158,'Balance de prueba'!$A$2:$F$500,6,0),0)</f>
        <v>0</v>
      </c>
      <c r="N158" s="194"/>
      <c r="O158" s="194"/>
      <c r="P158" s="194"/>
      <c r="Q158" s="195">
        <f t="shared" si="30"/>
        <v>0</v>
      </c>
    </row>
    <row r="159" spans="1:17" ht="21" customHeight="1">
      <c r="A159" s="636"/>
      <c r="B159" s="636"/>
      <c r="C159" s="636"/>
      <c r="D159" s="636"/>
      <c r="E159" s="636"/>
      <c r="F159" s="636"/>
      <c r="G159" s="124">
        <f t="shared" si="28"/>
        <v>150</v>
      </c>
      <c r="H159" s="868"/>
      <c r="I159" s="866"/>
      <c r="J159" s="842" t="s">
        <v>143</v>
      </c>
      <c r="K159" s="820"/>
      <c r="L159" s="821"/>
      <c r="M159" s="639">
        <f>IFERROR(VLOOKUP(E159,'Balance de prueba'!$A$2:$F$500,6,0),0)+IFERROR(VLOOKUP(D159,'Balance de prueba'!$A$2:$F$500,6,0),0)+IFERROR(VLOOKUP(C159,'Balance de prueba'!$A$2:$F$500,6,0),0)+IFERROR(VLOOKUP(B159,'Balance de prueba'!$A$2:$F$500,6,0),0)+IFERROR(VLOOKUP(A159,'Balance de prueba'!$A$2:$F$500,6,0),0)+IFERROR(VLOOKUP(F159,'Balance de prueba'!$A$2:$F$500,6,0),0)</f>
        <v>0</v>
      </c>
      <c r="N159" s="194"/>
      <c r="O159" s="194"/>
      <c r="P159" s="194"/>
      <c r="Q159" s="195">
        <f t="shared" si="30"/>
        <v>0</v>
      </c>
    </row>
    <row r="160" spans="1:17" ht="21" customHeight="1">
      <c r="A160" s="636"/>
      <c r="B160" s="636"/>
      <c r="C160" s="636"/>
      <c r="D160" s="636"/>
      <c r="E160" s="636"/>
      <c r="F160" s="636"/>
      <c r="G160" s="124">
        <f t="shared" si="28"/>
        <v>151</v>
      </c>
      <c r="H160" s="868"/>
      <c r="I160" s="845" t="s">
        <v>154</v>
      </c>
      <c r="J160" s="846"/>
      <c r="K160" s="846"/>
      <c r="L160" s="847"/>
      <c r="M160" s="193">
        <f>SUM(M161:M163)</f>
        <v>0</v>
      </c>
      <c r="N160" s="193">
        <f t="shared" ref="N160:Q160" si="33">SUM(N161:N163)</f>
        <v>0</v>
      </c>
      <c r="O160" s="193">
        <f t="shared" si="33"/>
        <v>0</v>
      </c>
      <c r="P160" s="193">
        <f t="shared" si="33"/>
        <v>0</v>
      </c>
      <c r="Q160" s="193">
        <f t="shared" si="33"/>
        <v>0</v>
      </c>
    </row>
    <row r="161" spans="1:17" ht="20.25" customHeight="1">
      <c r="A161" s="636"/>
      <c r="B161" s="636"/>
      <c r="C161" s="636"/>
      <c r="D161" s="636"/>
      <c r="E161" s="636"/>
      <c r="F161" s="636"/>
      <c r="G161" s="124">
        <f t="shared" si="28"/>
        <v>152</v>
      </c>
      <c r="H161" s="868"/>
      <c r="I161" s="864"/>
      <c r="J161" s="842" t="s">
        <v>360</v>
      </c>
      <c r="K161" s="820"/>
      <c r="L161" s="821"/>
      <c r="M161" s="639">
        <f>IFERROR(VLOOKUP(E161,'Balance de prueba'!$A$2:$F$500,6,0),0)+IFERROR(VLOOKUP(D161,'Balance de prueba'!$A$2:$F$500,6,0),0)+IFERROR(VLOOKUP(C161,'Balance de prueba'!$A$2:$F$500,6,0),0)+IFERROR(VLOOKUP(B161,'Balance de prueba'!$A$2:$F$500,6,0),0)+IFERROR(VLOOKUP(A161,'Balance de prueba'!$A$2:$F$500,6,0),0)+IFERROR(VLOOKUP(F161,'Balance de prueba'!$A$2:$F$500,6,0),0)</f>
        <v>0</v>
      </c>
      <c r="N161" s="200"/>
      <c r="O161" s="200"/>
      <c r="P161" s="200"/>
      <c r="Q161" s="195">
        <f t="shared" si="30"/>
        <v>0</v>
      </c>
    </row>
    <row r="162" spans="1:17" ht="22.5" customHeight="1">
      <c r="A162" s="636"/>
      <c r="B162" s="636"/>
      <c r="C162" s="636"/>
      <c r="D162" s="636"/>
      <c r="E162" s="636"/>
      <c r="F162" s="636"/>
      <c r="G162" s="124">
        <f t="shared" si="28"/>
        <v>153</v>
      </c>
      <c r="H162" s="868"/>
      <c r="I162" s="865"/>
      <c r="J162" s="842" t="s">
        <v>361</v>
      </c>
      <c r="K162" s="820"/>
      <c r="L162" s="821"/>
      <c r="M162" s="639">
        <f>IFERROR(VLOOKUP(E162,'Balance de prueba'!$A$2:$F$500,6,0),0)+IFERROR(VLOOKUP(D162,'Balance de prueba'!$A$2:$F$500,6,0),0)+IFERROR(VLOOKUP(C162,'Balance de prueba'!$A$2:$F$500,6,0),0)+IFERROR(VLOOKUP(B162,'Balance de prueba'!$A$2:$F$500,6,0),0)+IFERROR(VLOOKUP(A162,'Balance de prueba'!$A$2:$F$500,6,0),0)+IFERROR(VLOOKUP(F162,'Balance de prueba'!$A$2:$F$500,6,0),0)</f>
        <v>0</v>
      </c>
      <c r="N162" s="200"/>
      <c r="O162" s="200"/>
      <c r="P162" s="200"/>
      <c r="Q162" s="195">
        <f t="shared" si="30"/>
        <v>0</v>
      </c>
    </row>
    <row r="163" spans="1:17" ht="18" customHeight="1">
      <c r="A163" s="636"/>
      <c r="B163" s="636"/>
      <c r="C163" s="636"/>
      <c r="D163" s="636"/>
      <c r="E163" s="636"/>
      <c r="F163" s="636"/>
      <c r="G163" s="124">
        <f t="shared" si="28"/>
        <v>154</v>
      </c>
      <c r="H163" s="868"/>
      <c r="I163" s="866"/>
      <c r="J163" s="842" t="s">
        <v>153</v>
      </c>
      <c r="K163" s="820"/>
      <c r="L163" s="821"/>
      <c r="M163" s="639">
        <f>IFERROR(VLOOKUP(E163,'Balance de prueba'!$A$2:$F$500,6,0),0)+IFERROR(VLOOKUP(D163,'Balance de prueba'!$A$2:$F$500,6,0),0)+IFERROR(VLOOKUP(C163,'Balance de prueba'!$A$2:$F$500,6,0),0)+IFERROR(VLOOKUP(B163,'Balance de prueba'!$A$2:$F$500,6,0),0)+IFERROR(VLOOKUP(A163,'Balance de prueba'!$A$2:$F$500,6,0),0)+IFERROR(VLOOKUP(F163,'Balance de prueba'!$A$2:$F$500,6,0),0)</f>
        <v>0</v>
      </c>
      <c r="N163" s="200"/>
      <c r="O163" s="200"/>
      <c r="P163" s="200"/>
      <c r="Q163" s="195">
        <f t="shared" si="30"/>
        <v>0</v>
      </c>
    </row>
    <row r="164" spans="1:17" ht="24.75" customHeight="1">
      <c r="A164" s="636"/>
      <c r="B164" s="636"/>
      <c r="C164" s="636"/>
      <c r="D164" s="636"/>
      <c r="E164" s="636"/>
      <c r="F164" s="636"/>
      <c r="G164" s="124">
        <f t="shared" si="28"/>
        <v>155</v>
      </c>
      <c r="H164" s="868"/>
      <c r="I164" s="822" t="s">
        <v>362</v>
      </c>
      <c r="J164" s="843"/>
      <c r="K164" s="843"/>
      <c r="L164" s="844"/>
      <c r="M164" s="639">
        <f>IFERROR(VLOOKUP(E164,'Balance de prueba'!$A$2:$F$500,6,0),0)+IFERROR(VLOOKUP(D164,'Balance de prueba'!$A$2:$F$500,6,0),0)+IFERROR(VLOOKUP(C164,'Balance de prueba'!$A$2:$F$500,6,0),0)+IFERROR(VLOOKUP(B164,'Balance de prueba'!$A$2:$F$500,6,0),0)+IFERROR(VLOOKUP(A164,'Balance de prueba'!$A$2:$F$500,6,0),0)+IFERROR(VLOOKUP(F164,'Balance de prueba'!$A$2:$F$500,6,0),0)</f>
        <v>0</v>
      </c>
      <c r="N164" s="200"/>
      <c r="O164" s="200"/>
      <c r="P164" s="200"/>
      <c r="Q164" s="195">
        <f t="shared" si="30"/>
        <v>0</v>
      </c>
    </row>
    <row r="165" spans="1:17" ht="23.25" customHeight="1">
      <c r="A165" s="636"/>
      <c r="B165" s="636"/>
      <c r="C165" s="636"/>
      <c r="D165" s="636"/>
      <c r="E165" s="636"/>
      <c r="F165" s="636"/>
      <c r="G165" s="124">
        <f t="shared" si="28"/>
        <v>156</v>
      </c>
      <c r="H165" s="868"/>
      <c r="I165" s="845" t="s">
        <v>597</v>
      </c>
      <c r="J165" s="846"/>
      <c r="K165" s="846"/>
      <c r="L165" s="847"/>
      <c r="M165" s="193">
        <f>SUM(M166:M169)</f>
        <v>0</v>
      </c>
      <c r="N165" s="193">
        <f t="shared" ref="N165:Q165" si="34">SUM(N166:N169)</f>
        <v>0</v>
      </c>
      <c r="O165" s="193">
        <f t="shared" si="34"/>
        <v>0</v>
      </c>
      <c r="P165" s="193">
        <f t="shared" si="34"/>
        <v>0</v>
      </c>
      <c r="Q165" s="193">
        <f t="shared" si="34"/>
        <v>0</v>
      </c>
    </row>
    <row r="166" spans="1:17" ht="16.5" customHeight="1">
      <c r="A166" s="636"/>
      <c r="B166" s="636"/>
      <c r="C166" s="636"/>
      <c r="D166" s="636"/>
      <c r="E166" s="636"/>
      <c r="F166" s="636"/>
      <c r="G166" s="124">
        <f t="shared" si="28"/>
        <v>157</v>
      </c>
      <c r="H166" s="868"/>
      <c r="I166" s="872"/>
      <c r="J166" s="842" t="s">
        <v>384</v>
      </c>
      <c r="K166" s="820"/>
      <c r="L166" s="821"/>
      <c r="M166" s="639">
        <f>IFERROR(VLOOKUP(E166,'Balance de prueba'!$A$2:$F$500,6,0),0)+IFERROR(VLOOKUP(D166,'Balance de prueba'!$A$2:$F$500,6,0),0)+IFERROR(VLOOKUP(C166,'Balance de prueba'!$A$2:$F$500,6,0),0)+IFERROR(VLOOKUP(B166,'Balance de prueba'!$A$2:$F$500,6,0),0)+IFERROR(VLOOKUP(A166,'Balance de prueba'!$A$2:$F$500,6,0),0)+IFERROR(VLOOKUP(F166,'Balance de prueba'!$A$2:$F$500,6,0),0)</f>
        <v>0</v>
      </c>
      <c r="N166" s="199"/>
      <c r="O166" s="199"/>
      <c r="P166" s="199"/>
      <c r="Q166" s="195">
        <f t="shared" si="30"/>
        <v>0</v>
      </c>
    </row>
    <row r="167" spans="1:17" ht="14.25" customHeight="1">
      <c r="A167" s="636"/>
      <c r="B167" s="636"/>
      <c r="C167" s="636"/>
      <c r="D167" s="636"/>
      <c r="E167" s="636"/>
      <c r="F167" s="636"/>
      <c r="G167" s="124">
        <f t="shared" si="28"/>
        <v>158</v>
      </c>
      <c r="H167" s="868"/>
      <c r="I167" s="851"/>
      <c r="J167" s="842" t="s">
        <v>385</v>
      </c>
      <c r="K167" s="820"/>
      <c r="L167" s="821"/>
      <c r="M167" s="639">
        <f>IFERROR(VLOOKUP(E167,'Balance de prueba'!$A$2:$F$500,6,0),0)+IFERROR(VLOOKUP(D167,'Balance de prueba'!$A$2:$F$500,6,0),0)+IFERROR(VLOOKUP(C167,'Balance de prueba'!$A$2:$F$500,6,0),0)+IFERROR(VLOOKUP(B167,'Balance de prueba'!$A$2:$F$500,6,0),0)+IFERROR(VLOOKUP(A167,'Balance de prueba'!$A$2:$F$500,6,0),0)+IFERROR(VLOOKUP(F167,'Balance de prueba'!$A$2:$F$500,6,0),0)</f>
        <v>0</v>
      </c>
      <c r="N167" s="199"/>
      <c r="O167" s="199"/>
      <c r="P167" s="199"/>
      <c r="Q167" s="195">
        <f t="shared" si="30"/>
        <v>0</v>
      </c>
    </row>
    <row r="168" spans="1:17" ht="21" customHeight="1">
      <c r="A168" s="636"/>
      <c r="B168" s="636"/>
      <c r="C168" s="636"/>
      <c r="D168" s="636"/>
      <c r="E168" s="636"/>
      <c r="F168" s="636"/>
      <c r="G168" s="124">
        <f t="shared" si="28"/>
        <v>159</v>
      </c>
      <c r="H168" s="868"/>
      <c r="I168" s="851"/>
      <c r="J168" s="842" t="s">
        <v>596</v>
      </c>
      <c r="K168" s="820"/>
      <c r="L168" s="821"/>
      <c r="M168" s="639">
        <f>IFERROR(VLOOKUP(E168,'Balance de prueba'!$A$2:$F$500,6,0),0)+IFERROR(VLOOKUP(D168,'Balance de prueba'!$A$2:$F$500,6,0),0)+IFERROR(VLOOKUP(C168,'Balance de prueba'!$A$2:$F$500,6,0),0)+IFERROR(VLOOKUP(B168,'Balance de prueba'!$A$2:$F$500,6,0),0)+IFERROR(VLOOKUP(A168,'Balance de prueba'!$A$2:$F$500,6,0),0)+IFERROR(VLOOKUP(F168,'Balance de prueba'!$A$2:$F$500,6,0),0)</f>
        <v>0</v>
      </c>
      <c r="N168" s="199"/>
      <c r="O168" s="199"/>
      <c r="P168" s="199"/>
      <c r="Q168" s="195">
        <f t="shared" si="30"/>
        <v>0</v>
      </c>
    </row>
    <row r="169" spans="1:17" ht="16.5" customHeight="1">
      <c r="A169" s="636"/>
      <c r="B169" s="636"/>
      <c r="C169" s="636"/>
      <c r="D169" s="636"/>
      <c r="E169" s="636"/>
      <c r="F169" s="636"/>
      <c r="G169" s="124">
        <f t="shared" si="28"/>
        <v>160</v>
      </c>
      <c r="H169" s="868"/>
      <c r="I169" s="851"/>
      <c r="J169" s="842" t="s">
        <v>711</v>
      </c>
      <c r="K169" s="820"/>
      <c r="L169" s="821"/>
      <c r="M169" s="639">
        <f>IFERROR(VLOOKUP(E169,'Balance de prueba'!$A$2:$F$500,6,0),0)+IFERROR(VLOOKUP(D169,'Balance de prueba'!$A$2:$F$500,6,0),0)+IFERROR(VLOOKUP(C169,'Balance de prueba'!$A$2:$F$500,6,0),0)+IFERROR(VLOOKUP(B169,'Balance de prueba'!$A$2:$F$500,6,0),0)+IFERROR(VLOOKUP(A169,'Balance de prueba'!$A$2:$F$500,6,0),0)+IFERROR(VLOOKUP(F169,'Balance de prueba'!$A$2:$F$500,6,0),0)</f>
        <v>0</v>
      </c>
      <c r="N169" s="199"/>
      <c r="O169" s="199"/>
      <c r="P169" s="199"/>
      <c r="Q169" s="195">
        <f t="shared" si="30"/>
        <v>0</v>
      </c>
    </row>
    <row r="170" spans="1:17" ht="18.75" customHeight="1">
      <c r="A170" s="636"/>
      <c r="B170" s="636"/>
      <c r="C170" s="636"/>
      <c r="D170" s="636"/>
      <c r="E170" s="636"/>
      <c r="F170" s="636"/>
      <c r="G170" s="124">
        <f t="shared" si="28"/>
        <v>161</v>
      </c>
      <c r="H170" s="868"/>
      <c r="I170" s="845" t="s">
        <v>13</v>
      </c>
      <c r="J170" s="846"/>
      <c r="K170" s="846"/>
      <c r="L170" s="847"/>
      <c r="M170" s="193">
        <f>SUM(M171:M179)</f>
        <v>0</v>
      </c>
      <c r="N170" s="193">
        <f t="shared" ref="N170:Q170" si="35">SUM(N171:N179)</f>
        <v>0</v>
      </c>
      <c r="O170" s="193">
        <f t="shared" si="35"/>
        <v>0</v>
      </c>
      <c r="P170" s="193">
        <f t="shared" si="35"/>
        <v>0</v>
      </c>
      <c r="Q170" s="193">
        <f t="shared" si="35"/>
        <v>0</v>
      </c>
    </row>
    <row r="171" spans="1:17" ht="18" customHeight="1">
      <c r="A171" s="636"/>
      <c r="B171" s="636"/>
      <c r="C171" s="636"/>
      <c r="D171" s="636"/>
      <c r="E171" s="636"/>
      <c r="F171" s="636"/>
      <c r="G171" s="124">
        <f t="shared" si="28"/>
        <v>162</v>
      </c>
      <c r="H171" s="868"/>
      <c r="I171" s="872"/>
      <c r="J171" s="842" t="s">
        <v>595</v>
      </c>
      <c r="K171" s="820"/>
      <c r="L171" s="821"/>
      <c r="M171" s="639">
        <f>IFERROR(VLOOKUP(E171,'Balance de prueba'!$A$2:$F$500,6,0),0)+IFERROR(VLOOKUP(D171,'Balance de prueba'!$A$2:$F$500,6,0),0)+IFERROR(VLOOKUP(C171,'Balance de prueba'!$A$2:$F$500,6,0),0)+IFERROR(VLOOKUP(B171,'Balance de prueba'!$A$2:$F$500,6,0),0)+IFERROR(VLOOKUP(A171,'Balance de prueba'!$A$2:$F$500,6,0),0)+IFERROR(VLOOKUP(F171,'Balance de prueba'!$A$2:$F$500,6,0),0)</f>
        <v>0</v>
      </c>
      <c r="N171" s="194"/>
      <c r="O171" s="194"/>
      <c r="P171" s="194"/>
      <c r="Q171" s="195">
        <f t="shared" si="30"/>
        <v>0</v>
      </c>
    </row>
    <row r="172" spans="1:17" ht="18.75" customHeight="1">
      <c r="A172" s="636"/>
      <c r="B172" s="636"/>
      <c r="C172" s="636"/>
      <c r="D172" s="636"/>
      <c r="E172" s="636"/>
      <c r="F172" s="636"/>
      <c r="G172" s="124">
        <f t="shared" si="28"/>
        <v>163</v>
      </c>
      <c r="H172" s="868"/>
      <c r="I172" s="851"/>
      <c r="J172" s="842" t="s">
        <v>594</v>
      </c>
      <c r="K172" s="820"/>
      <c r="L172" s="821"/>
      <c r="M172" s="639">
        <f>IFERROR(VLOOKUP(E172,'Balance de prueba'!$A$2:$F$500,6,0),0)+IFERROR(VLOOKUP(D172,'Balance de prueba'!$A$2:$F$500,6,0),0)+IFERROR(VLOOKUP(C172,'Balance de prueba'!$A$2:$F$500,6,0),0)+IFERROR(VLOOKUP(B172,'Balance de prueba'!$A$2:$F$500,6,0),0)+IFERROR(VLOOKUP(A172,'Balance de prueba'!$A$2:$F$500,6,0),0)+IFERROR(VLOOKUP(F172,'Balance de prueba'!$A$2:$F$500,6,0),0)</f>
        <v>0</v>
      </c>
      <c r="N172" s="194"/>
      <c r="O172" s="194"/>
      <c r="P172" s="194"/>
      <c r="Q172" s="195">
        <f t="shared" si="30"/>
        <v>0</v>
      </c>
    </row>
    <row r="173" spans="1:17" ht="18" customHeight="1">
      <c r="A173" s="636"/>
      <c r="B173" s="636"/>
      <c r="C173" s="636"/>
      <c r="D173" s="636"/>
      <c r="E173" s="636"/>
      <c r="F173" s="636"/>
      <c r="G173" s="124">
        <f t="shared" si="28"/>
        <v>164</v>
      </c>
      <c r="H173" s="868"/>
      <c r="I173" s="851"/>
      <c r="J173" s="842" t="s">
        <v>593</v>
      </c>
      <c r="K173" s="820"/>
      <c r="L173" s="821"/>
      <c r="M173" s="639">
        <f>IFERROR(VLOOKUP(E173,'Balance de prueba'!$A$2:$F$500,6,0),0)+IFERROR(VLOOKUP(D173,'Balance de prueba'!$A$2:$F$500,6,0),0)+IFERROR(VLOOKUP(C173,'Balance de prueba'!$A$2:$F$500,6,0),0)+IFERROR(VLOOKUP(B173,'Balance de prueba'!$A$2:$F$500,6,0),0)+IFERROR(VLOOKUP(A173,'Balance de prueba'!$A$2:$F$500,6,0),0)+IFERROR(VLOOKUP(F173,'Balance de prueba'!$A$2:$F$500,6,0),0)</f>
        <v>0</v>
      </c>
      <c r="N173" s="194"/>
      <c r="O173" s="194"/>
      <c r="P173" s="194"/>
      <c r="Q173" s="195">
        <f t="shared" si="30"/>
        <v>0</v>
      </c>
    </row>
    <row r="174" spans="1:17" ht="18" customHeight="1">
      <c r="A174" s="636"/>
      <c r="B174" s="636"/>
      <c r="C174" s="636"/>
      <c r="D174" s="636"/>
      <c r="E174" s="636"/>
      <c r="F174" s="636"/>
      <c r="G174" s="124">
        <f t="shared" si="28"/>
        <v>165</v>
      </c>
      <c r="H174" s="868"/>
      <c r="I174" s="851"/>
      <c r="J174" s="842" t="s">
        <v>592</v>
      </c>
      <c r="K174" s="820"/>
      <c r="L174" s="821"/>
      <c r="M174" s="639">
        <f>IFERROR(VLOOKUP(E174,'Balance de prueba'!$A$2:$F$500,6,0),0)+IFERROR(VLOOKUP(D174,'Balance de prueba'!$A$2:$F$500,6,0),0)+IFERROR(VLOOKUP(C174,'Balance de prueba'!$A$2:$F$500,6,0),0)+IFERROR(VLOOKUP(B174,'Balance de prueba'!$A$2:$F$500,6,0),0)+IFERROR(VLOOKUP(A174,'Balance de prueba'!$A$2:$F$500,6,0),0)+IFERROR(VLOOKUP(F174,'Balance de prueba'!$A$2:$F$500,6,0),0)</f>
        <v>0</v>
      </c>
      <c r="N174" s="194"/>
      <c r="O174" s="194"/>
      <c r="P174" s="194"/>
      <c r="Q174" s="195">
        <f t="shared" si="30"/>
        <v>0</v>
      </c>
    </row>
    <row r="175" spans="1:17" ht="15.75" customHeight="1">
      <c r="A175" s="636"/>
      <c r="B175" s="636"/>
      <c r="C175" s="636"/>
      <c r="D175" s="636"/>
      <c r="E175" s="636"/>
      <c r="F175" s="636"/>
      <c r="G175" s="124">
        <f t="shared" si="28"/>
        <v>166</v>
      </c>
      <c r="H175" s="868"/>
      <c r="I175" s="851"/>
      <c r="J175" s="842" t="s">
        <v>428</v>
      </c>
      <c r="K175" s="820"/>
      <c r="L175" s="821"/>
      <c r="M175" s="639">
        <f>IFERROR(VLOOKUP(E175,'Balance de prueba'!$A$2:$F$500,6,0),0)+IFERROR(VLOOKUP(D175,'Balance de prueba'!$A$2:$F$500,6,0),0)+IFERROR(VLOOKUP(C175,'Balance de prueba'!$A$2:$F$500,6,0),0)+IFERROR(VLOOKUP(B175,'Balance de prueba'!$A$2:$F$500,6,0),0)+IFERROR(VLOOKUP(A175,'Balance de prueba'!$A$2:$F$500,6,0),0)+IFERROR(VLOOKUP(F175,'Balance de prueba'!$A$2:$F$500,6,0),0)</f>
        <v>0</v>
      </c>
      <c r="N175" s="194"/>
      <c r="O175" s="194"/>
      <c r="P175" s="194"/>
      <c r="Q175" s="195">
        <f t="shared" si="30"/>
        <v>0</v>
      </c>
    </row>
    <row r="176" spans="1:17" ht="16.5" customHeight="1">
      <c r="A176" s="636"/>
      <c r="B176" s="636"/>
      <c r="C176" s="636"/>
      <c r="D176" s="636"/>
      <c r="E176" s="636"/>
      <c r="F176" s="636"/>
      <c r="G176" s="124">
        <f t="shared" si="28"/>
        <v>167</v>
      </c>
      <c r="H176" s="868"/>
      <c r="I176" s="851"/>
      <c r="J176" s="842" t="s">
        <v>429</v>
      </c>
      <c r="K176" s="820"/>
      <c r="L176" s="821"/>
      <c r="M176" s="639">
        <f>IFERROR(VLOOKUP(E176,'Balance de prueba'!$A$2:$F$500,6,0),0)+IFERROR(VLOOKUP(D176,'Balance de prueba'!$A$2:$F$500,6,0),0)+IFERROR(VLOOKUP(C176,'Balance de prueba'!$A$2:$F$500,6,0),0)+IFERROR(VLOOKUP(B176,'Balance de prueba'!$A$2:$F$500,6,0),0)+IFERROR(VLOOKUP(A176,'Balance de prueba'!$A$2:$F$500,6,0),0)+IFERROR(VLOOKUP(F176,'Balance de prueba'!$A$2:$F$500,6,0),0)</f>
        <v>0</v>
      </c>
      <c r="N176" s="194"/>
      <c r="O176" s="194"/>
      <c r="P176" s="194"/>
      <c r="Q176" s="195">
        <f t="shared" si="30"/>
        <v>0</v>
      </c>
    </row>
    <row r="177" spans="1:18" ht="18.75" customHeight="1">
      <c r="A177" s="636"/>
      <c r="B177" s="636"/>
      <c r="C177" s="636"/>
      <c r="D177" s="636"/>
      <c r="E177" s="636"/>
      <c r="F177" s="636"/>
      <c r="G177" s="124">
        <f t="shared" si="28"/>
        <v>168</v>
      </c>
      <c r="H177" s="868"/>
      <c r="I177" s="851"/>
      <c r="J177" s="842" t="s">
        <v>431</v>
      </c>
      <c r="K177" s="820"/>
      <c r="L177" s="821"/>
      <c r="M177" s="639">
        <f>IFERROR(VLOOKUP(E177,'Balance de prueba'!$A$2:$F$500,6,0),0)+IFERROR(VLOOKUP(D177,'Balance de prueba'!$A$2:$F$500,6,0),0)+IFERROR(VLOOKUP(C177,'Balance de prueba'!$A$2:$F$500,6,0),0)+IFERROR(VLOOKUP(B177,'Balance de prueba'!$A$2:$F$500,6,0),0)+IFERROR(VLOOKUP(A177,'Balance de prueba'!$A$2:$F$500,6,0),0)+IFERROR(VLOOKUP(F177,'Balance de prueba'!$A$2:$F$500,6,0),0)</f>
        <v>0</v>
      </c>
      <c r="N177" s="194"/>
      <c r="O177" s="194"/>
      <c r="P177" s="194"/>
      <c r="Q177" s="195">
        <f t="shared" si="30"/>
        <v>0</v>
      </c>
    </row>
    <row r="178" spans="1:18" ht="17.25" customHeight="1">
      <c r="A178" s="636"/>
      <c r="B178" s="636"/>
      <c r="C178" s="636"/>
      <c r="D178" s="636"/>
      <c r="E178" s="636"/>
      <c r="F178" s="636"/>
      <c r="G178" s="124">
        <f t="shared" si="28"/>
        <v>169</v>
      </c>
      <c r="H178" s="868"/>
      <c r="I178" s="851"/>
      <c r="J178" s="842" t="s">
        <v>16</v>
      </c>
      <c r="K178" s="820"/>
      <c r="L178" s="821"/>
      <c r="M178" s="639">
        <f>IFERROR(VLOOKUP(E178,'Balance de prueba'!$A$2:$F$500,6,0),0)+IFERROR(VLOOKUP(D178,'Balance de prueba'!$A$2:$F$500,6,0),0)+IFERROR(VLOOKUP(C178,'Balance de prueba'!$A$2:$F$500,6,0),0)+IFERROR(VLOOKUP(B178,'Balance de prueba'!$A$2:$F$500,6,0),0)+IFERROR(VLOOKUP(A178,'Balance de prueba'!$A$2:$F$500,6,0),0)+IFERROR(VLOOKUP(F178,'Balance de prueba'!$A$2:$F$500,6,0),0)</f>
        <v>0</v>
      </c>
      <c r="N178" s="194"/>
      <c r="O178" s="194"/>
      <c r="P178" s="194"/>
      <c r="Q178" s="195">
        <f t="shared" si="30"/>
        <v>0</v>
      </c>
    </row>
    <row r="179" spans="1:18" ht="19.5" customHeight="1">
      <c r="A179" s="636"/>
      <c r="B179" s="636"/>
      <c r="C179" s="636"/>
      <c r="D179" s="636"/>
      <c r="E179" s="636"/>
      <c r="F179" s="636"/>
      <c r="G179" s="124">
        <f t="shared" si="28"/>
        <v>170</v>
      </c>
      <c r="H179" s="868"/>
      <c r="I179" s="852"/>
      <c r="J179" s="842" t="s">
        <v>145</v>
      </c>
      <c r="K179" s="820"/>
      <c r="L179" s="821"/>
      <c r="M179" s="639">
        <f>IFERROR(VLOOKUP(E179,'Balance de prueba'!$A$2:$F$500,6,0),0)+IFERROR(VLOOKUP(D179,'Balance de prueba'!$A$2:$F$500,6,0),0)+IFERROR(VLOOKUP(C179,'Balance de prueba'!$A$2:$F$500,6,0),0)+IFERROR(VLOOKUP(B179,'Balance de prueba'!$A$2:$F$500,6,0),0)+IFERROR(VLOOKUP(A179,'Balance de prueba'!$A$2:$F$500,6,0),0)+IFERROR(VLOOKUP(F179,'Balance de prueba'!$A$2:$F$500,6,0),0)</f>
        <v>0</v>
      </c>
      <c r="N179" s="194"/>
      <c r="O179" s="194"/>
      <c r="P179" s="194"/>
      <c r="Q179" s="195">
        <f t="shared" si="30"/>
        <v>0</v>
      </c>
    </row>
    <row r="180" spans="1:18" ht="18.75" customHeight="1">
      <c r="A180" s="636"/>
      <c r="B180" s="636"/>
      <c r="C180" s="636"/>
      <c r="D180" s="636"/>
      <c r="E180" s="636"/>
      <c r="F180" s="636"/>
      <c r="G180" s="124">
        <f t="shared" si="28"/>
        <v>171</v>
      </c>
      <c r="H180" s="868"/>
      <c r="I180" s="819" t="s">
        <v>146</v>
      </c>
      <c r="J180" s="820"/>
      <c r="K180" s="820"/>
      <c r="L180" s="821"/>
      <c r="M180" s="193">
        <f>SUM(M181:M184)</f>
        <v>0</v>
      </c>
      <c r="N180" s="193">
        <f t="shared" ref="N180:Q180" si="36">SUM(N181:N184)</f>
        <v>0</v>
      </c>
      <c r="O180" s="193">
        <f t="shared" si="36"/>
        <v>0</v>
      </c>
      <c r="P180" s="193">
        <f t="shared" si="36"/>
        <v>0</v>
      </c>
      <c r="Q180" s="193">
        <f t="shared" si="36"/>
        <v>0</v>
      </c>
    </row>
    <row r="181" spans="1:18" ht="21.75" customHeight="1">
      <c r="A181" s="636"/>
      <c r="B181" s="636"/>
      <c r="C181" s="636"/>
      <c r="D181" s="636"/>
      <c r="E181" s="636"/>
      <c r="F181" s="636"/>
      <c r="G181" s="124">
        <f t="shared" si="28"/>
        <v>172</v>
      </c>
      <c r="H181" s="868"/>
      <c r="I181" s="850"/>
      <c r="J181" s="842" t="s">
        <v>147</v>
      </c>
      <c r="K181" s="820"/>
      <c r="L181" s="821"/>
      <c r="M181" s="639">
        <f>IFERROR(VLOOKUP(E181,'Balance de prueba'!$A$2:$F$500,6,0),0)+IFERROR(VLOOKUP(D181,'Balance de prueba'!$A$2:$F$500,6,0),0)+IFERROR(VLOOKUP(C181,'Balance de prueba'!$A$2:$F$500,6,0),0)+IFERROR(VLOOKUP(B181,'Balance de prueba'!$A$2:$F$500,6,0),0)+IFERROR(VLOOKUP(A181,'Balance de prueba'!$A$2:$F$500,6,0),0)+IFERROR(VLOOKUP(F181,'Balance de prueba'!$A$2:$F$500,6,0),0)</f>
        <v>0</v>
      </c>
      <c r="N181" s="194"/>
      <c r="O181" s="194"/>
      <c r="P181" s="194"/>
      <c r="Q181" s="195">
        <f t="shared" si="30"/>
        <v>0</v>
      </c>
      <c r="R181" s="141"/>
    </row>
    <row r="182" spans="1:18" ht="18.75" customHeight="1">
      <c r="A182" s="636"/>
      <c r="B182" s="636"/>
      <c r="C182" s="636"/>
      <c r="D182" s="636"/>
      <c r="E182" s="636"/>
      <c r="F182" s="636"/>
      <c r="G182" s="124">
        <f t="shared" si="28"/>
        <v>173</v>
      </c>
      <c r="H182" s="868"/>
      <c r="I182" s="851"/>
      <c r="J182" s="842" t="s">
        <v>200</v>
      </c>
      <c r="K182" s="820"/>
      <c r="L182" s="821"/>
      <c r="M182" s="639">
        <f>IFERROR(VLOOKUP(E182,'Balance de prueba'!$A$2:$F$500,6,0),0)+IFERROR(VLOOKUP(D182,'Balance de prueba'!$A$2:$F$500,6,0),0)+IFERROR(VLOOKUP(C182,'Balance de prueba'!$A$2:$F$500,6,0),0)+IFERROR(VLOOKUP(B182,'Balance de prueba'!$A$2:$F$500,6,0),0)+IFERROR(VLOOKUP(A182,'Balance de prueba'!$A$2:$F$500,6,0),0)+IFERROR(VLOOKUP(F182,'Balance de prueba'!$A$2:$F$500,6,0),0)</f>
        <v>0</v>
      </c>
      <c r="N182" s="194"/>
      <c r="O182" s="194"/>
      <c r="P182" s="194"/>
      <c r="Q182" s="195">
        <f t="shared" si="30"/>
        <v>0</v>
      </c>
      <c r="R182" s="141"/>
    </row>
    <row r="183" spans="1:18" ht="23.25" customHeight="1">
      <c r="A183" s="636"/>
      <c r="B183" s="636"/>
      <c r="C183" s="636"/>
      <c r="D183" s="636"/>
      <c r="E183" s="636"/>
      <c r="F183" s="636"/>
      <c r="G183" s="124">
        <f t="shared" si="28"/>
        <v>174</v>
      </c>
      <c r="H183" s="868"/>
      <c r="I183" s="851"/>
      <c r="J183" s="842" t="s">
        <v>148</v>
      </c>
      <c r="K183" s="820"/>
      <c r="L183" s="821"/>
      <c r="M183" s="639">
        <f>IFERROR(VLOOKUP(E183,'Balance de prueba'!$A$2:$F$500,6,0),0)+IFERROR(VLOOKUP(D183,'Balance de prueba'!$A$2:$F$500,6,0),0)+IFERROR(VLOOKUP(C183,'Balance de prueba'!$A$2:$F$500,6,0),0)+IFERROR(VLOOKUP(B183,'Balance de prueba'!$A$2:$F$500,6,0),0)+IFERROR(VLOOKUP(A183,'Balance de prueba'!$A$2:$F$500,6,0),0)+IFERROR(VLOOKUP(F183,'Balance de prueba'!$A$2:$F$500,6,0),0)</f>
        <v>0</v>
      </c>
      <c r="N183" s="194"/>
      <c r="O183" s="194"/>
      <c r="P183" s="194"/>
      <c r="Q183" s="195">
        <f t="shared" si="30"/>
        <v>0</v>
      </c>
    </row>
    <row r="184" spans="1:18" ht="19.5" customHeight="1">
      <c r="A184" s="636"/>
      <c r="B184" s="636"/>
      <c r="C184" s="636"/>
      <c r="D184" s="636"/>
      <c r="E184" s="636"/>
      <c r="F184" s="636"/>
      <c r="G184" s="124">
        <f t="shared" si="28"/>
        <v>175</v>
      </c>
      <c r="H184" s="868"/>
      <c r="I184" s="852"/>
      <c r="J184" s="842" t="s">
        <v>149</v>
      </c>
      <c r="K184" s="820"/>
      <c r="L184" s="821"/>
      <c r="M184" s="639">
        <f>IFERROR(VLOOKUP(E184,'Balance de prueba'!$A$2:$F$500,6,0),0)+IFERROR(VLOOKUP(D184,'Balance de prueba'!$A$2:$F$500,6,0),0)+IFERROR(VLOOKUP(C184,'Balance de prueba'!$A$2:$F$500,6,0),0)+IFERROR(VLOOKUP(B184,'Balance de prueba'!$A$2:$F$500,6,0),0)+IFERROR(VLOOKUP(A184,'Balance de prueba'!$A$2:$F$500,6,0),0)+IFERROR(VLOOKUP(F184,'Balance de prueba'!$A$2:$F$500,6,0),0)</f>
        <v>0</v>
      </c>
      <c r="N184" s="194"/>
      <c r="O184" s="194"/>
      <c r="P184" s="194"/>
      <c r="Q184" s="195">
        <f t="shared" si="30"/>
        <v>0</v>
      </c>
    </row>
    <row r="185" spans="1:18" ht="18.75" customHeight="1">
      <c r="A185" s="636"/>
      <c r="B185" s="636"/>
      <c r="C185" s="636"/>
      <c r="D185" s="636"/>
      <c r="E185" s="636"/>
      <c r="F185" s="636"/>
      <c r="G185" s="124">
        <f t="shared" si="28"/>
        <v>176</v>
      </c>
      <c r="H185" s="868"/>
      <c r="I185" s="819" t="s">
        <v>150</v>
      </c>
      <c r="J185" s="820"/>
      <c r="K185" s="820"/>
      <c r="L185" s="821"/>
      <c r="M185" s="193">
        <f>SUM(M186:M191)</f>
        <v>0</v>
      </c>
      <c r="N185" s="193">
        <f t="shared" ref="N185:Q185" si="37">SUM(N186:N191)</f>
        <v>0</v>
      </c>
      <c r="O185" s="193">
        <f t="shared" si="37"/>
        <v>0</v>
      </c>
      <c r="P185" s="193">
        <f t="shared" si="37"/>
        <v>0</v>
      </c>
      <c r="Q185" s="193">
        <f t="shared" si="37"/>
        <v>0</v>
      </c>
    </row>
    <row r="186" spans="1:18" ht="18" customHeight="1">
      <c r="A186" s="636"/>
      <c r="B186" s="636"/>
      <c r="C186" s="636"/>
      <c r="D186" s="636"/>
      <c r="E186" s="636"/>
      <c r="F186" s="636"/>
      <c r="G186" s="124">
        <f t="shared" si="28"/>
        <v>177</v>
      </c>
      <c r="H186" s="868"/>
      <c r="I186" s="850"/>
      <c r="J186" s="842" t="s">
        <v>155</v>
      </c>
      <c r="K186" s="820"/>
      <c r="L186" s="821"/>
      <c r="M186" s="639">
        <f>IFERROR(VLOOKUP(E186,'Balance de prueba'!$A$2:$F$500,6,0),0)+IFERROR(VLOOKUP(D186,'Balance de prueba'!$A$2:$F$500,6,0),0)+IFERROR(VLOOKUP(C186,'Balance de prueba'!$A$2:$F$500,6,0),0)+IFERROR(VLOOKUP(B186,'Balance de prueba'!$A$2:$F$500,6,0),0)+IFERROR(VLOOKUP(A186,'Balance de prueba'!$A$2:$F$500,6,0),0)+IFERROR(VLOOKUP(F186,'Balance de prueba'!$A$2:$F$500,6,0),0)</f>
        <v>0</v>
      </c>
      <c r="N186" s="194"/>
      <c r="O186" s="194"/>
      <c r="P186" s="194"/>
      <c r="Q186" s="195">
        <f t="shared" si="30"/>
        <v>0</v>
      </c>
    </row>
    <row r="187" spans="1:18" ht="18" customHeight="1">
      <c r="A187" s="636"/>
      <c r="B187" s="636"/>
      <c r="C187" s="636"/>
      <c r="D187" s="636"/>
      <c r="E187" s="636"/>
      <c r="F187" s="636"/>
      <c r="G187" s="124">
        <f t="shared" si="28"/>
        <v>178</v>
      </c>
      <c r="H187" s="868"/>
      <c r="I187" s="851"/>
      <c r="J187" s="842" t="s">
        <v>17</v>
      </c>
      <c r="K187" s="820"/>
      <c r="L187" s="821"/>
      <c r="M187" s="639">
        <f>IFERROR(VLOOKUP(E187,'Balance de prueba'!$A$2:$F$500,6,0),0)+IFERROR(VLOOKUP(D187,'Balance de prueba'!$A$2:$F$500,6,0),0)+IFERROR(VLOOKUP(C187,'Balance de prueba'!$A$2:$F$500,6,0),0)+IFERROR(VLOOKUP(B187,'Balance de prueba'!$A$2:$F$500,6,0),0)+IFERROR(VLOOKUP(A187,'Balance de prueba'!$A$2:$F$500,6,0),0)+IFERROR(VLOOKUP(F187,'Balance de prueba'!$A$2:$F$500,6,0),0)</f>
        <v>0</v>
      </c>
      <c r="N187" s="194"/>
      <c r="O187" s="194"/>
      <c r="P187" s="194"/>
      <c r="Q187" s="195">
        <f t="shared" si="30"/>
        <v>0</v>
      </c>
    </row>
    <row r="188" spans="1:18" ht="17.25" customHeight="1">
      <c r="A188" s="636"/>
      <c r="B188" s="636"/>
      <c r="C188" s="636"/>
      <c r="D188" s="636"/>
      <c r="E188" s="636"/>
      <c r="F188" s="636"/>
      <c r="G188" s="124">
        <f t="shared" si="28"/>
        <v>179</v>
      </c>
      <c r="H188" s="868"/>
      <c r="I188" s="851"/>
      <c r="J188" s="842" t="s">
        <v>18</v>
      </c>
      <c r="K188" s="820"/>
      <c r="L188" s="821"/>
      <c r="M188" s="639">
        <f>IFERROR(VLOOKUP(E188,'Balance de prueba'!$A$2:$F$500,6,0),0)+IFERROR(VLOOKUP(D188,'Balance de prueba'!$A$2:$F$500,6,0),0)+IFERROR(VLOOKUP(C188,'Balance de prueba'!$A$2:$F$500,6,0),0)+IFERROR(VLOOKUP(B188,'Balance de prueba'!$A$2:$F$500,6,0),0)+IFERROR(VLOOKUP(A188,'Balance de prueba'!$A$2:$F$500,6,0),0)+IFERROR(VLOOKUP(F188,'Balance de prueba'!$A$2:$F$500,6,0),0)</f>
        <v>0</v>
      </c>
      <c r="N188" s="194"/>
      <c r="O188" s="194"/>
      <c r="P188" s="194"/>
      <c r="Q188" s="195">
        <f t="shared" si="30"/>
        <v>0</v>
      </c>
    </row>
    <row r="189" spans="1:18" ht="17.25" customHeight="1">
      <c r="A189" s="636"/>
      <c r="B189" s="636"/>
      <c r="C189" s="636"/>
      <c r="D189" s="636"/>
      <c r="E189" s="636"/>
      <c r="F189" s="636"/>
      <c r="G189" s="124">
        <f t="shared" si="28"/>
        <v>180</v>
      </c>
      <c r="H189" s="868"/>
      <c r="I189" s="851"/>
      <c r="J189" s="842" t="s">
        <v>151</v>
      </c>
      <c r="K189" s="820"/>
      <c r="L189" s="821"/>
      <c r="M189" s="639">
        <f>IFERROR(VLOOKUP(E189,'Balance de prueba'!$A$2:$F$500,6,0),0)+IFERROR(VLOOKUP(D189,'Balance de prueba'!$A$2:$F$500,6,0),0)+IFERROR(VLOOKUP(C189,'Balance de prueba'!$A$2:$F$500,6,0),0)+IFERROR(VLOOKUP(B189,'Balance de prueba'!$A$2:$F$500,6,0),0)+IFERROR(VLOOKUP(A189,'Balance de prueba'!$A$2:$F$500,6,0),0)+IFERROR(VLOOKUP(F189,'Balance de prueba'!$A$2:$F$500,6,0),0)</f>
        <v>0</v>
      </c>
      <c r="N189" s="194"/>
      <c r="O189" s="194"/>
      <c r="P189" s="194"/>
      <c r="Q189" s="195">
        <f t="shared" si="30"/>
        <v>0</v>
      </c>
    </row>
    <row r="190" spans="1:18" ht="17.25" customHeight="1">
      <c r="A190" s="636"/>
      <c r="B190" s="636"/>
      <c r="C190" s="636"/>
      <c r="D190" s="636"/>
      <c r="E190" s="636"/>
      <c r="F190" s="636"/>
      <c r="G190" s="124">
        <f t="shared" si="28"/>
        <v>181</v>
      </c>
      <c r="H190" s="868"/>
      <c r="I190" s="851"/>
      <c r="J190" s="842" t="s">
        <v>150</v>
      </c>
      <c r="K190" s="820"/>
      <c r="L190" s="821"/>
      <c r="M190" s="639">
        <f>IFERROR(VLOOKUP(E190,'Balance de prueba'!$A$2:$F$500,6,0),0)+IFERROR(VLOOKUP(D190,'Balance de prueba'!$A$2:$F$500,6,0),0)+IFERROR(VLOOKUP(C190,'Balance de prueba'!$A$2:$F$500,6,0),0)+IFERROR(VLOOKUP(B190,'Balance de prueba'!$A$2:$F$500,6,0),0)+IFERROR(VLOOKUP(A190,'Balance de prueba'!$A$2:$F$500,6,0),0)+IFERROR(VLOOKUP(F190,'Balance de prueba'!$A$2:$F$500,6,0),0)</f>
        <v>0</v>
      </c>
      <c r="N190" s="194"/>
      <c r="O190" s="194"/>
      <c r="P190" s="194"/>
      <c r="Q190" s="195">
        <f t="shared" si="30"/>
        <v>0</v>
      </c>
    </row>
    <row r="191" spans="1:18" ht="17.25" customHeight="1">
      <c r="A191" s="636"/>
      <c r="B191" s="636"/>
      <c r="C191" s="636"/>
      <c r="D191" s="636"/>
      <c r="E191" s="636"/>
      <c r="F191" s="636"/>
      <c r="G191" s="124">
        <f t="shared" si="28"/>
        <v>182</v>
      </c>
      <c r="H191" s="868"/>
      <c r="I191" s="852"/>
      <c r="J191" s="822" t="s">
        <v>712</v>
      </c>
      <c r="K191" s="823"/>
      <c r="L191" s="824"/>
      <c r="M191" s="198"/>
      <c r="N191" s="198"/>
      <c r="O191" s="198"/>
      <c r="P191" s="194"/>
      <c r="Q191" s="195">
        <f t="shared" si="30"/>
        <v>0</v>
      </c>
    </row>
    <row r="192" spans="1:18" ht="19.5" customHeight="1">
      <c r="A192" s="636"/>
      <c r="B192" s="636"/>
      <c r="C192" s="636"/>
      <c r="D192" s="636"/>
      <c r="E192" s="636"/>
      <c r="F192" s="636"/>
      <c r="G192" s="124">
        <f t="shared" si="28"/>
        <v>183</v>
      </c>
      <c r="H192" s="869"/>
      <c r="I192" s="825" t="s">
        <v>156</v>
      </c>
      <c r="J192" s="826"/>
      <c r="K192" s="826"/>
      <c r="L192" s="827"/>
      <c r="M192" s="210">
        <f>M141+M152+M156+M160+M164+M165+M170+M180+M185</f>
        <v>0</v>
      </c>
      <c r="N192" s="210">
        <f t="shared" ref="N192:Q192" si="38">N141+N152+N156+N160+N164+N165+N170+N180+N185</f>
        <v>0</v>
      </c>
      <c r="O192" s="210">
        <f t="shared" si="38"/>
        <v>0</v>
      </c>
      <c r="P192" s="210">
        <f t="shared" si="38"/>
        <v>0</v>
      </c>
      <c r="Q192" s="210">
        <f t="shared" si="38"/>
        <v>0</v>
      </c>
    </row>
    <row r="193" spans="1:21" s="133" customFormat="1" ht="25.5" customHeight="1">
      <c r="A193" s="636"/>
      <c r="B193" s="636"/>
      <c r="C193" s="636"/>
      <c r="D193" s="636"/>
      <c r="E193" s="636"/>
      <c r="F193" s="636"/>
      <c r="G193" s="124">
        <f t="shared" si="28"/>
        <v>184</v>
      </c>
      <c r="H193" s="884" t="s">
        <v>591</v>
      </c>
      <c r="I193" s="885"/>
      <c r="J193" s="885"/>
      <c r="K193" s="885"/>
      <c r="L193" s="885"/>
      <c r="M193" s="206">
        <f>M139-M192</f>
        <v>0</v>
      </c>
      <c r="N193" s="206">
        <f t="shared" ref="N193:Q193" si="39">N139-N192</f>
        <v>0</v>
      </c>
      <c r="O193" s="206">
        <f t="shared" si="39"/>
        <v>0</v>
      </c>
      <c r="P193" s="206">
        <f t="shared" si="39"/>
        <v>0</v>
      </c>
      <c r="Q193" s="206">
        <f t="shared" si="39"/>
        <v>0</v>
      </c>
      <c r="R193" s="130"/>
      <c r="S193" s="134"/>
      <c r="T193" s="134"/>
      <c r="U193" s="131"/>
    </row>
    <row r="194" spans="1:21" ht="19.5" customHeight="1">
      <c r="A194" s="636"/>
      <c r="B194" s="636"/>
      <c r="C194" s="636"/>
      <c r="D194" s="636"/>
      <c r="E194" s="636"/>
      <c r="F194" s="636"/>
      <c r="G194" s="124">
        <f t="shared" si="28"/>
        <v>185</v>
      </c>
      <c r="H194" s="886" t="s">
        <v>590</v>
      </c>
      <c r="I194" s="887"/>
      <c r="J194" s="887"/>
      <c r="K194" s="887"/>
      <c r="L194" s="888"/>
      <c r="M194" s="972" t="s">
        <v>589</v>
      </c>
      <c r="N194" s="977" t="s">
        <v>811</v>
      </c>
      <c r="O194" s="142"/>
      <c r="P194" s="142"/>
      <c r="Q194" s="142"/>
      <c r="R194" s="128"/>
    </row>
    <row r="195" spans="1:21" ht="19.5" customHeight="1">
      <c r="A195" s="636"/>
      <c r="B195" s="636"/>
      <c r="C195" s="636"/>
      <c r="D195" s="636"/>
      <c r="E195" s="636"/>
      <c r="F195" s="636"/>
      <c r="G195" s="124">
        <f t="shared" si="28"/>
        <v>186</v>
      </c>
      <c r="H195" s="889"/>
      <c r="I195" s="890"/>
      <c r="J195" s="890"/>
      <c r="K195" s="890"/>
      <c r="L195" s="891"/>
      <c r="M195" s="972"/>
      <c r="N195" s="957"/>
      <c r="O195" s="142"/>
      <c r="P195" s="142"/>
      <c r="Q195" s="142"/>
      <c r="R195" s="128"/>
    </row>
    <row r="196" spans="1:21" ht="30" customHeight="1">
      <c r="A196" s="636"/>
      <c r="B196" s="636"/>
      <c r="C196" s="636"/>
      <c r="D196" s="636"/>
      <c r="E196" s="636"/>
      <c r="F196" s="636"/>
      <c r="G196" s="124">
        <f t="shared" si="28"/>
        <v>187</v>
      </c>
      <c r="H196" s="892"/>
      <c r="I196" s="845" t="s">
        <v>363</v>
      </c>
      <c r="J196" s="846"/>
      <c r="K196" s="846"/>
      <c r="L196" s="847"/>
      <c r="M196" s="211">
        <f>SUM(M197:M199)</f>
        <v>0</v>
      </c>
      <c r="N196" s="211">
        <f>SUM(N197:N199)</f>
        <v>0</v>
      </c>
      <c r="O196" s="142"/>
      <c r="P196" s="142"/>
      <c r="Q196" s="142"/>
      <c r="R196" s="128"/>
    </row>
    <row r="197" spans="1:21" ht="21" customHeight="1">
      <c r="A197" s="636"/>
      <c r="B197" s="636"/>
      <c r="C197" s="636"/>
      <c r="D197" s="636"/>
      <c r="E197" s="636"/>
      <c r="F197" s="636"/>
      <c r="G197" s="124">
        <f t="shared" si="28"/>
        <v>188</v>
      </c>
      <c r="H197" s="893"/>
      <c r="I197" s="872"/>
      <c r="J197" s="898" t="s">
        <v>363</v>
      </c>
      <c r="K197" s="899"/>
      <c r="L197" s="900"/>
      <c r="M197" s="639">
        <f>IFERROR(VLOOKUP(E197,'Balance de prueba'!$A$2:$F$500,6,0),0)+IFERROR(VLOOKUP(D197,'Balance de prueba'!$A$2:$F$500,6,0),0)+IFERROR(VLOOKUP(C197,'Balance de prueba'!$A$2:$F$500,6,0),0)+IFERROR(VLOOKUP(B197,'Balance de prueba'!$A$2:$F$500,6,0),0)+IFERROR(VLOOKUP(A197,'Balance de prueba'!$A$2:$F$500,6,0),0)+IFERROR(VLOOKUP(F197,'Balance de prueba'!$A$2:$F$500,6,0),0)</f>
        <v>0</v>
      </c>
      <c r="N197" s="196"/>
      <c r="O197" s="143"/>
      <c r="P197" s="143"/>
      <c r="Q197" s="142"/>
      <c r="R197" s="128"/>
    </row>
    <row r="198" spans="1:21" ht="22.5" customHeight="1">
      <c r="A198" s="636"/>
      <c r="B198" s="636"/>
      <c r="C198" s="636"/>
      <c r="D198" s="636"/>
      <c r="E198" s="636"/>
      <c r="F198" s="636"/>
      <c r="G198" s="124">
        <f t="shared" si="28"/>
        <v>189</v>
      </c>
      <c r="H198" s="893"/>
      <c r="I198" s="851"/>
      <c r="J198" s="898" t="s">
        <v>588</v>
      </c>
      <c r="K198" s="899"/>
      <c r="L198" s="900"/>
      <c r="M198" s="639">
        <f>IFERROR(VLOOKUP(E198,'Balance de prueba'!$A$2:$F$500,6,0),0)+IFERROR(VLOOKUP(D198,'Balance de prueba'!$A$2:$F$500,6,0),0)+IFERROR(VLOOKUP(C198,'Balance de prueba'!$A$2:$F$500,6,0),0)+IFERROR(VLOOKUP(B198,'Balance de prueba'!$A$2:$F$500,6,0),0)+IFERROR(VLOOKUP(A198,'Balance de prueba'!$A$2:$F$500,6,0),0)+IFERROR(VLOOKUP(F198,'Balance de prueba'!$A$2:$F$500,6,0),0)</f>
        <v>0</v>
      </c>
      <c r="N198" s="196"/>
      <c r="O198" s="143"/>
      <c r="P198" s="143"/>
      <c r="Q198" s="142"/>
      <c r="R198" s="128"/>
    </row>
    <row r="199" spans="1:21" ht="18.75" customHeight="1">
      <c r="A199" s="636"/>
      <c r="B199" s="636"/>
      <c r="C199" s="636"/>
      <c r="D199" s="636"/>
      <c r="E199" s="636"/>
      <c r="F199" s="636"/>
      <c r="G199" s="124">
        <f t="shared" si="28"/>
        <v>190</v>
      </c>
      <c r="H199" s="893"/>
      <c r="I199" s="851"/>
      <c r="J199" s="898" t="s">
        <v>587</v>
      </c>
      <c r="K199" s="899"/>
      <c r="L199" s="900"/>
      <c r="M199" s="639">
        <f>IFERROR(VLOOKUP(E199,'Balance de prueba'!$A$2:$F$500,6,0),0)+IFERROR(VLOOKUP(D199,'Balance de prueba'!$A$2:$F$500,6,0),0)+IFERROR(VLOOKUP(C199,'Balance de prueba'!$A$2:$F$500,6,0),0)+IFERROR(VLOOKUP(B199,'Balance de prueba'!$A$2:$F$500,6,0),0)+IFERROR(VLOOKUP(A199,'Balance de prueba'!$A$2:$F$500,6,0),0)+IFERROR(VLOOKUP(F199,'Balance de prueba'!$A$2:$F$500,6,0),0)</f>
        <v>0</v>
      </c>
      <c r="N199" s="196"/>
      <c r="O199" s="143"/>
      <c r="P199" s="143"/>
      <c r="Q199" s="142"/>
      <c r="R199" s="128"/>
    </row>
    <row r="200" spans="1:21" ht="23.25" customHeight="1">
      <c r="A200" s="636"/>
      <c r="B200" s="636"/>
      <c r="C200" s="636"/>
      <c r="D200" s="636"/>
      <c r="E200" s="636"/>
      <c r="F200" s="636"/>
      <c r="G200" s="124">
        <f t="shared" si="28"/>
        <v>191</v>
      </c>
      <c r="H200" s="893"/>
      <c r="I200" s="845" t="s">
        <v>20</v>
      </c>
      <c r="J200" s="846"/>
      <c r="K200" s="846"/>
      <c r="L200" s="847"/>
      <c r="M200" s="211">
        <f>M201+M202-M203-M204</f>
        <v>0</v>
      </c>
      <c r="N200" s="211">
        <f>N201+N202-N203-N204</f>
        <v>0</v>
      </c>
      <c r="O200" s="143"/>
      <c r="P200" s="143"/>
      <c r="Q200" s="142"/>
      <c r="R200" s="128"/>
    </row>
    <row r="201" spans="1:21" ht="27.75" customHeight="1">
      <c r="A201" s="636"/>
      <c r="B201" s="636"/>
      <c r="C201" s="636"/>
      <c r="D201" s="636"/>
      <c r="E201" s="636"/>
      <c r="F201" s="636"/>
      <c r="G201" s="124">
        <f t="shared" si="28"/>
        <v>192</v>
      </c>
      <c r="H201" s="893"/>
      <c r="I201" s="873"/>
      <c r="J201" s="849" t="s">
        <v>586</v>
      </c>
      <c r="K201" s="820"/>
      <c r="L201" s="821"/>
      <c r="M201" s="639">
        <f>IFERROR(VLOOKUP(E201,'Balance de prueba'!$A$2:$F$500,6,0),0)+IFERROR(VLOOKUP(D201,'Balance de prueba'!$A$2:$F$500,6,0),0)+IFERROR(VLOOKUP(C201,'Balance de prueba'!$A$2:$F$500,6,0),0)+IFERROR(VLOOKUP(B201,'Balance de prueba'!$A$2:$F$500,6,0),0)+IFERROR(VLOOKUP(A201,'Balance de prueba'!$A$2:$F$500,6,0),0)+IFERROR(VLOOKUP(F201,'Balance de prueba'!$A$2:$F$500,6,0),0)</f>
        <v>0</v>
      </c>
      <c r="N201" s="212"/>
      <c r="O201" s="143"/>
      <c r="P201" s="143"/>
      <c r="Q201" s="142"/>
      <c r="R201" s="128"/>
    </row>
    <row r="202" spans="1:21" ht="30.75" customHeight="1">
      <c r="A202" s="636"/>
      <c r="B202" s="636"/>
      <c r="C202" s="636"/>
      <c r="D202" s="636"/>
      <c r="E202" s="636"/>
      <c r="F202" s="636"/>
      <c r="G202" s="124">
        <f t="shared" si="28"/>
        <v>193</v>
      </c>
      <c r="H202" s="893"/>
      <c r="I202" s="865"/>
      <c r="J202" s="849" t="s">
        <v>159</v>
      </c>
      <c r="K202" s="820"/>
      <c r="L202" s="821"/>
      <c r="M202" s="639">
        <f>IFERROR(VLOOKUP(E202,'Balance de prueba'!$A$2:$F$500,6,0),0)+IFERROR(VLOOKUP(D202,'Balance de prueba'!$A$2:$F$500,6,0),0)+IFERROR(VLOOKUP(C202,'Balance de prueba'!$A$2:$F$500,6,0),0)+IFERROR(VLOOKUP(B202,'Balance de prueba'!$A$2:$F$500,6,0),0)+IFERROR(VLOOKUP(A202,'Balance de prueba'!$A$2:$F$500,6,0),0)+IFERROR(VLOOKUP(F202,'Balance de prueba'!$A$2:$F$500,6,0),0)</f>
        <v>0</v>
      </c>
      <c r="N202" s="212"/>
      <c r="O202" s="143"/>
      <c r="P202" s="143"/>
      <c r="Q202" s="142"/>
      <c r="R202" s="128"/>
    </row>
    <row r="203" spans="1:21" ht="34.5" customHeight="1">
      <c r="A203" s="636"/>
      <c r="B203" s="636"/>
      <c r="C203" s="636"/>
      <c r="D203" s="636"/>
      <c r="E203" s="636"/>
      <c r="F203" s="636"/>
      <c r="G203" s="124">
        <f t="shared" si="28"/>
        <v>194</v>
      </c>
      <c r="H203" s="893"/>
      <c r="I203" s="865"/>
      <c r="J203" s="848" t="s">
        <v>241</v>
      </c>
      <c r="K203" s="823"/>
      <c r="L203" s="824"/>
      <c r="M203" s="639">
        <f>IFERROR(VLOOKUP(E203,'Balance de prueba'!$A$2:$F$500,6,0),0)+IFERROR(VLOOKUP(D203,'Balance de prueba'!$A$2:$F$500,6,0),0)+IFERROR(VLOOKUP(C203,'Balance de prueba'!$A$2:$F$500,6,0),0)+IFERROR(VLOOKUP(B203,'Balance de prueba'!$A$2:$F$500,6,0),0)+IFERROR(VLOOKUP(A203,'Balance de prueba'!$A$2:$F$500,6,0),0)+IFERROR(VLOOKUP(F203,'Balance de prueba'!$A$2:$F$500,6,0),0)</f>
        <v>0</v>
      </c>
      <c r="N203" s="212"/>
      <c r="O203" s="143"/>
      <c r="P203" s="143"/>
      <c r="Q203" s="142"/>
      <c r="R203" s="128"/>
    </row>
    <row r="204" spans="1:21" ht="32.25" customHeight="1">
      <c r="A204" s="636"/>
      <c r="B204" s="636"/>
      <c r="C204" s="636"/>
      <c r="D204" s="636"/>
      <c r="E204" s="636"/>
      <c r="F204" s="636"/>
      <c r="G204" s="124">
        <f t="shared" si="28"/>
        <v>195</v>
      </c>
      <c r="H204" s="893"/>
      <c r="I204" s="866"/>
      <c r="J204" s="848" t="s">
        <v>242</v>
      </c>
      <c r="K204" s="823"/>
      <c r="L204" s="824"/>
      <c r="M204" s="639">
        <f>IFERROR(VLOOKUP(E204,'Balance de prueba'!$A$2:$F$500,6,0),0)+IFERROR(VLOOKUP(D204,'Balance de prueba'!$A$2:$F$500,6,0),0)+IFERROR(VLOOKUP(C204,'Balance de prueba'!$A$2:$F$500,6,0),0)+IFERROR(VLOOKUP(B204,'Balance de prueba'!$A$2:$F$500,6,0),0)+IFERROR(VLOOKUP(A204,'Balance de prueba'!$A$2:$F$500,6,0),0)+IFERROR(VLOOKUP(F204,'Balance de prueba'!$A$2:$F$500,6,0),0)</f>
        <v>0</v>
      </c>
      <c r="N204" s="212"/>
      <c r="O204" s="143"/>
      <c r="P204" s="143"/>
      <c r="Q204" s="142"/>
      <c r="R204" s="128"/>
    </row>
    <row r="205" spans="1:21" ht="25.5" customHeight="1">
      <c r="A205" s="636"/>
      <c r="B205" s="636"/>
      <c r="C205" s="636"/>
      <c r="D205" s="636"/>
      <c r="E205" s="636"/>
      <c r="F205" s="636"/>
      <c r="G205" s="124">
        <f t="shared" ref="G205:G227" si="40">G204+1</f>
        <v>196</v>
      </c>
      <c r="H205" s="893"/>
      <c r="I205" s="845" t="s">
        <v>21</v>
      </c>
      <c r="J205" s="846"/>
      <c r="K205" s="846"/>
      <c r="L205" s="847"/>
      <c r="M205" s="211">
        <f>M206+M207+M208-M209-M210-M211</f>
        <v>0</v>
      </c>
      <c r="N205" s="211">
        <f>N206+N207+N208-N209-N210-N211</f>
        <v>0</v>
      </c>
      <c r="O205" s="143"/>
      <c r="P205" s="143"/>
      <c r="Q205" s="142"/>
      <c r="R205" s="128"/>
    </row>
    <row r="206" spans="1:21" ht="19.5" customHeight="1">
      <c r="A206" s="636"/>
      <c r="B206" s="636"/>
      <c r="C206" s="636"/>
      <c r="D206" s="636"/>
      <c r="E206" s="636"/>
      <c r="F206" s="636"/>
      <c r="G206" s="124">
        <f t="shared" si="40"/>
        <v>197</v>
      </c>
      <c r="H206" s="893"/>
      <c r="I206" s="873"/>
      <c r="J206" s="849" t="s">
        <v>22</v>
      </c>
      <c r="K206" s="820"/>
      <c r="L206" s="821"/>
      <c r="M206" s="639">
        <f>IFERROR(VLOOKUP(E206,'Balance de prueba'!$A$2:$F$500,6,0),0)+IFERROR(VLOOKUP(D206,'Balance de prueba'!$A$2:$F$500,6,0),0)+IFERROR(VLOOKUP(C206,'Balance de prueba'!$A$2:$F$500,6,0),0)+IFERROR(VLOOKUP(B206,'Balance de prueba'!$A$2:$F$500,6,0),0)+IFERROR(VLOOKUP(A206,'Balance de prueba'!$A$2:$F$500,6,0),0)+IFERROR(VLOOKUP(F206,'Balance de prueba'!$A$2:$F$500,6,0),0)</f>
        <v>0</v>
      </c>
      <c r="N206" s="196"/>
      <c r="O206" s="143"/>
      <c r="P206" s="143"/>
      <c r="Q206" s="142"/>
      <c r="R206" s="128"/>
    </row>
    <row r="207" spans="1:21" ht="34.5" customHeight="1">
      <c r="A207" s="636"/>
      <c r="B207" s="636"/>
      <c r="C207" s="636"/>
      <c r="D207" s="636"/>
      <c r="E207" s="636"/>
      <c r="F207" s="636"/>
      <c r="G207" s="124">
        <f t="shared" si="40"/>
        <v>198</v>
      </c>
      <c r="H207" s="893"/>
      <c r="I207" s="865"/>
      <c r="J207" s="849" t="s">
        <v>160</v>
      </c>
      <c r="K207" s="820"/>
      <c r="L207" s="821"/>
      <c r="M207" s="639">
        <f>IFERROR(VLOOKUP(E207,'Balance de prueba'!$A$2:$F$500,6,0),0)+IFERROR(VLOOKUP(D207,'Balance de prueba'!$A$2:$F$500,6,0),0)+IFERROR(VLOOKUP(C207,'Balance de prueba'!$A$2:$F$500,6,0),0)+IFERROR(VLOOKUP(B207,'Balance de prueba'!$A$2:$F$500,6,0),0)+IFERROR(VLOOKUP(A207,'Balance de prueba'!$A$2:$F$500,6,0),0)+IFERROR(VLOOKUP(F207,'Balance de prueba'!$A$2:$F$500,6,0),0)</f>
        <v>0</v>
      </c>
      <c r="N207" s="196"/>
      <c r="O207" s="143"/>
      <c r="P207" s="143"/>
      <c r="Q207" s="142"/>
      <c r="R207" s="128"/>
    </row>
    <row r="208" spans="1:21" ht="20.25" customHeight="1">
      <c r="A208" s="636"/>
      <c r="B208" s="636"/>
      <c r="C208" s="636"/>
      <c r="D208" s="636"/>
      <c r="E208" s="636"/>
      <c r="F208" s="636"/>
      <c r="G208" s="124">
        <f t="shared" si="40"/>
        <v>199</v>
      </c>
      <c r="H208" s="893"/>
      <c r="I208" s="865"/>
      <c r="J208" s="849" t="s">
        <v>585</v>
      </c>
      <c r="K208" s="820"/>
      <c r="L208" s="821"/>
      <c r="M208" s="639">
        <f>IFERROR(VLOOKUP(E208,'Balance de prueba'!$A$2:$F$500,6,0),0)+IFERROR(VLOOKUP(D208,'Balance de prueba'!$A$2:$F$500,6,0),0)+IFERROR(VLOOKUP(C208,'Balance de prueba'!$A$2:$F$500,6,0),0)+IFERROR(VLOOKUP(B208,'Balance de prueba'!$A$2:$F$500,6,0),0)+IFERROR(VLOOKUP(A208,'Balance de prueba'!$A$2:$F$500,6,0),0)+IFERROR(VLOOKUP(F208,'Balance de prueba'!$A$2:$F$500,6,0),0)</f>
        <v>0</v>
      </c>
      <c r="N208" s="196"/>
      <c r="O208" s="143"/>
      <c r="P208" s="143"/>
      <c r="Q208" s="142"/>
      <c r="R208" s="128"/>
    </row>
    <row r="209" spans="1:21" ht="21.75" customHeight="1">
      <c r="A209" s="636"/>
      <c r="B209" s="636"/>
      <c r="C209" s="636"/>
      <c r="D209" s="636"/>
      <c r="E209" s="636"/>
      <c r="F209" s="636"/>
      <c r="G209" s="124">
        <f t="shared" si="40"/>
        <v>200</v>
      </c>
      <c r="H209" s="893"/>
      <c r="I209" s="865"/>
      <c r="J209" s="848" t="s">
        <v>243</v>
      </c>
      <c r="K209" s="823"/>
      <c r="L209" s="824"/>
      <c r="M209" s="639">
        <f>IFERROR(VLOOKUP(E209,'Balance de prueba'!$A$2:$F$500,6,0),0)+IFERROR(VLOOKUP(D209,'Balance de prueba'!$A$2:$F$500,6,0),0)+IFERROR(VLOOKUP(C209,'Balance de prueba'!$A$2:$F$500,6,0),0)+IFERROR(VLOOKUP(B209,'Balance de prueba'!$A$2:$F$500,6,0),0)+IFERROR(VLOOKUP(A209,'Balance de prueba'!$A$2:$F$500,6,0),0)+IFERROR(VLOOKUP(F209,'Balance de prueba'!$A$2:$F$500,6,0),0)</f>
        <v>0</v>
      </c>
      <c r="N209" s="196"/>
      <c r="O209" s="143"/>
      <c r="P209" s="143"/>
      <c r="Q209" s="142"/>
      <c r="R209" s="128"/>
    </row>
    <row r="210" spans="1:21" ht="32.25" customHeight="1">
      <c r="A210" s="636"/>
      <c r="B210" s="636"/>
      <c r="C210" s="636"/>
      <c r="D210" s="636"/>
      <c r="E210" s="636"/>
      <c r="F210" s="636"/>
      <c r="G210" s="124">
        <f t="shared" si="40"/>
        <v>201</v>
      </c>
      <c r="H210" s="893"/>
      <c r="I210" s="865"/>
      <c r="J210" s="848" t="s">
        <v>244</v>
      </c>
      <c r="K210" s="823"/>
      <c r="L210" s="824"/>
      <c r="M210" s="639">
        <f>IFERROR(VLOOKUP(E210,'Balance de prueba'!$A$2:$F$500,6,0),0)+IFERROR(VLOOKUP(D210,'Balance de prueba'!$A$2:$F$500,6,0),0)+IFERROR(VLOOKUP(C210,'Balance de prueba'!$A$2:$F$500,6,0),0)+IFERROR(VLOOKUP(B210,'Balance de prueba'!$A$2:$F$500,6,0),0)+IFERROR(VLOOKUP(A210,'Balance de prueba'!$A$2:$F$500,6,0),0)+IFERROR(VLOOKUP(F210,'Balance de prueba'!$A$2:$F$500,6,0),0)</f>
        <v>0</v>
      </c>
      <c r="N210" s="196"/>
      <c r="O210" s="143"/>
      <c r="P210" s="143"/>
      <c r="Q210" s="142"/>
      <c r="R210" s="128"/>
    </row>
    <row r="211" spans="1:21" ht="35.25" customHeight="1">
      <c r="A211" s="636"/>
      <c r="B211" s="636"/>
      <c r="C211" s="636"/>
      <c r="D211" s="636"/>
      <c r="E211" s="636"/>
      <c r="F211" s="636"/>
      <c r="G211" s="124">
        <f t="shared" si="40"/>
        <v>202</v>
      </c>
      <c r="H211" s="893"/>
      <c r="I211" s="866"/>
      <c r="J211" s="855" t="s">
        <v>904</v>
      </c>
      <c r="K211" s="823"/>
      <c r="L211" s="824"/>
      <c r="M211" s="639">
        <f>IFERROR(VLOOKUP(E211,'Balance de prueba'!$A$2:$F$500,6,0),0)+IFERROR(VLOOKUP(D211,'Balance de prueba'!$A$2:$F$500,6,0),0)+IFERROR(VLOOKUP(C211,'Balance de prueba'!$A$2:$F$500,6,0),0)+IFERROR(VLOOKUP(B211,'Balance de prueba'!$A$2:$F$500,6,0),0)+IFERROR(VLOOKUP(A211,'Balance de prueba'!$A$2:$F$500,6,0),0)+IFERROR(VLOOKUP(F211,'Balance de prueba'!$A$2:$F$500,6,0),0)</f>
        <v>0</v>
      </c>
      <c r="N211" s="196"/>
      <c r="O211" s="143"/>
      <c r="P211" s="143"/>
      <c r="Q211" s="142"/>
      <c r="R211" s="128"/>
    </row>
    <row r="212" spans="1:21" ht="38.25" customHeight="1">
      <c r="A212" s="636"/>
      <c r="B212" s="636"/>
      <c r="C212" s="636"/>
      <c r="D212" s="636"/>
      <c r="E212" s="636"/>
      <c r="F212" s="636"/>
      <c r="G212" s="124">
        <f t="shared" si="40"/>
        <v>203</v>
      </c>
      <c r="H212" s="893"/>
      <c r="I212" s="845" t="s">
        <v>842</v>
      </c>
      <c r="J212" s="846"/>
      <c r="K212" s="846"/>
      <c r="L212" s="847"/>
      <c r="M212" s="193">
        <f>M213-M214</f>
        <v>0</v>
      </c>
      <c r="N212" s="193">
        <f>N213-N214</f>
        <v>0</v>
      </c>
      <c r="O212" s="143"/>
      <c r="P212" s="143"/>
      <c r="Q212" s="142"/>
      <c r="R212" s="128"/>
    </row>
    <row r="213" spans="1:21" ht="29.25" customHeight="1">
      <c r="A213" s="636"/>
      <c r="B213" s="636"/>
      <c r="C213" s="636"/>
      <c r="D213" s="636"/>
      <c r="E213" s="636"/>
      <c r="F213" s="636"/>
      <c r="G213" s="124">
        <f t="shared" si="40"/>
        <v>204</v>
      </c>
      <c r="H213" s="893"/>
      <c r="I213" s="873"/>
      <c r="J213" s="849" t="s">
        <v>583</v>
      </c>
      <c r="K213" s="820"/>
      <c r="L213" s="821"/>
      <c r="M213" s="639">
        <f>IFERROR(VLOOKUP(E213,'Balance de prueba'!$A$2:$F$500,6,0),0)+IFERROR(VLOOKUP(D213,'Balance de prueba'!$A$2:$F$500,6,0),0)+IFERROR(VLOOKUP(C213,'Balance de prueba'!$A$2:$F$500,6,0),0)+IFERROR(VLOOKUP(B213,'Balance de prueba'!$A$2:$F$500,6,0),0)+IFERROR(VLOOKUP(A213,'Balance de prueba'!$A$2:$F$500,6,0),0)+IFERROR(VLOOKUP(F213,'Balance de prueba'!$A$2:$F$500,6,0),0)</f>
        <v>0</v>
      </c>
      <c r="N213" s="196"/>
      <c r="O213" s="143"/>
      <c r="P213" s="143"/>
      <c r="Q213" s="142"/>
      <c r="R213" s="128"/>
    </row>
    <row r="214" spans="1:21" ht="29.25" customHeight="1">
      <c r="A214" s="636"/>
      <c r="B214" s="636"/>
      <c r="C214" s="636"/>
      <c r="D214" s="636"/>
      <c r="E214" s="636"/>
      <c r="F214" s="636"/>
      <c r="G214" s="124">
        <f t="shared" si="40"/>
        <v>205</v>
      </c>
      <c r="H214" s="893"/>
      <c r="I214" s="866"/>
      <c r="J214" s="848" t="s">
        <v>582</v>
      </c>
      <c r="K214" s="823"/>
      <c r="L214" s="824"/>
      <c r="M214" s="639">
        <f>IFERROR(VLOOKUP(E214,'Balance de prueba'!$A$2:$F$500,6,0),0)+IFERROR(VLOOKUP(D214,'Balance de prueba'!$A$2:$F$500,6,0),0)+IFERROR(VLOOKUP(C214,'Balance de prueba'!$A$2:$F$500,6,0),0)+IFERROR(VLOOKUP(B214,'Balance de prueba'!$A$2:$F$500,6,0),0)+IFERROR(VLOOKUP(A214,'Balance de prueba'!$A$2:$F$500,6,0),0)+IFERROR(VLOOKUP(F214,'Balance de prueba'!$A$2:$F$500,6,0),0)</f>
        <v>0</v>
      </c>
      <c r="N214" s="196"/>
      <c r="O214" s="143"/>
      <c r="P214" s="143"/>
      <c r="Q214" s="142"/>
      <c r="R214" s="128"/>
    </row>
    <row r="215" spans="1:21" ht="21" customHeight="1">
      <c r="A215" s="636"/>
      <c r="B215" s="636"/>
      <c r="C215" s="636"/>
      <c r="D215" s="636"/>
      <c r="E215" s="636"/>
      <c r="F215" s="636"/>
      <c r="G215" s="124">
        <f t="shared" si="40"/>
        <v>206</v>
      </c>
      <c r="H215" s="893"/>
      <c r="I215" s="845" t="s">
        <v>161</v>
      </c>
      <c r="J215" s="846"/>
      <c r="K215" s="846"/>
      <c r="L215" s="847"/>
      <c r="M215" s="193">
        <f>M216-M217+M218-M219</f>
        <v>0</v>
      </c>
      <c r="N215" s="193">
        <f>N216-N217+N218-N219</f>
        <v>0</v>
      </c>
      <c r="O215" s="143"/>
      <c r="P215" s="143"/>
      <c r="Q215" s="144"/>
      <c r="R215" s="128"/>
    </row>
    <row r="216" spans="1:21" ht="21" customHeight="1">
      <c r="A216" s="636"/>
      <c r="B216" s="636"/>
      <c r="C216" s="636"/>
      <c r="D216" s="636"/>
      <c r="E216" s="636"/>
      <c r="F216" s="636"/>
      <c r="G216" s="124"/>
      <c r="H216" s="893"/>
      <c r="I216" s="333"/>
      <c r="J216" s="959" t="s">
        <v>912</v>
      </c>
      <c r="K216" s="820"/>
      <c r="L216" s="821"/>
      <c r="M216" s="639">
        <f>IFERROR(VLOOKUP(E216,'Balance de prueba'!$A$2:$F$500,6,0),0)+IFERROR(VLOOKUP(D216,'Balance de prueba'!$A$2:$F$500,6,0),0)+IFERROR(VLOOKUP(C216,'Balance de prueba'!$A$2:$F$500,6,0),0)+IFERROR(VLOOKUP(B216,'Balance de prueba'!$A$2:$F$500,6,0),0)+IFERROR(VLOOKUP(A216,'Balance de prueba'!$A$2:$F$500,6,0),0)+IFERROR(VLOOKUP(F216,'Balance de prueba'!$A$2:$F$500,6,0),0)</f>
        <v>0</v>
      </c>
      <c r="N216" s="334"/>
      <c r="O216" s="143"/>
      <c r="P216" s="143"/>
      <c r="Q216" s="144"/>
      <c r="R216" s="128"/>
    </row>
    <row r="217" spans="1:21" ht="21" customHeight="1">
      <c r="A217" s="636"/>
      <c r="B217" s="636"/>
      <c r="C217" s="636"/>
      <c r="D217" s="636"/>
      <c r="E217" s="636"/>
      <c r="F217" s="636"/>
      <c r="G217" s="124"/>
      <c r="H217" s="893"/>
      <c r="I217" s="333"/>
      <c r="J217" s="855" t="s">
        <v>913</v>
      </c>
      <c r="K217" s="960"/>
      <c r="L217" s="961"/>
      <c r="M217" s="639">
        <f>IFERROR(VLOOKUP(E217,'Balance de prueba'!$A$2:$F$500,6,0),0)+IFERROR(VLOOKUP(D217,'Balance de prueba'!$A$2:$F$500,6,0),0)+IFERROR(VLOOKUP(C217,'Balance de prueba'!$A$2:$F$500,6,0),0)+IFERROR(VLOOKUP(B217,'Balance de prueba'!$A$2:$F$500,6,0),0)+IFERROR(VLOOKUP(A217,'Balance de prueba'!$A$2:$F$500,6,0),0)+IFERROR(VLOOKUP(F217,'Balance de prueba'!$A$2:$F$500,6,0),0)</f>
        <v>0</v>
      </c>
      <c r="N217" s="334"/>
      <c r="O217" s="143"/>
      <c r="P217" s="143"/>
      <c r="Q217" s="144"/>
      <c r="R217" s="128"/>
    </row>
    <row r="218" spans="1:21" ht="25.5" customHeight="1">
      <c r="A218" s="636"/>
      <c r="B218" s="636"/>
      <c r="C218" s="636"/>
      <c r="D218" s="636"/>
      <c r="E218" s="636"/>
      <c r="F218" s="636"/>
      <c r="G218" s="124">
        <f>G215+1</f>
        <v>207</v>
      </c>
      <c r="H218" s="893"/>
      <c r="I218" s="873"/>
      <c r="J218" s="849" t="s">
        <v>581</v>
      </c>
      <c r="K218" s="820"/>
      <c r="L218" s="821"/>
      <c r="M218" s="639">
        <f>IFERROR(VLOOKUP(E218,'Balance de prueba'!$A$2:$F$500,6,0),0)+IFERROR(VLOOKUP(D218,'Balance de prueba'!$A$2:$F$500,6,0),0)+IFERROR(VLOOKUP(C218,'Balance de prueba'!$A$2:$F$500,6,0),0)+IFERROR(VLOOKUP(B218,'Balance de prueba'!$A$2:$F$500,6,0),0)+IFERROR(VLOOKUP(A218,'Balance de prueba'!$A$2:$F$500,6,0),0)+IFERROR(VLOOKUP(F218,'Balance de prueba'!$A$2:$F$500,6,0),0)</f>
        <v>0</v>
      </c>
      <c r="N218" s="209"/>
      <c r="O218" s="143"/>
      <c r="P218" s="143"/>
      <c r="Q218" s="142"/>
      <c r="R218" s="128"/>
    </row>
    <row r="219" spans="1:21" ht="21.75" customHeight="1">
      <c r="A219" s="636"/>
      <c r="B219" s="636"/>
      <c r="C219" s="636"/>
      <c r="D219" s="636"/>
      <c r="E219" s="636"/>
      <c r="F219" s="636"/>
      <c r="G219" s="124">
        <f t="shared" si="40"/>
        <v>208</v>
      </c>
      <c r="H219" s="893"/>
      <c r="I219" s="866"/>
      <c r="J219" s="848" t="s">
        <v>580</v>
      </c>
      <c r="K219" s="823"/>
      <c r="L219" s="824"/>
      <c r="M219" s="639">
        <f>IFERROR(VLOOKUP(E219,'Balance de prueba'!$A$2:$F$500,6,0),0)+IFERROR(VLOOKUP(D219,'Balance de prueba'!$A$2:$F$500,6,0),0)+IFERROR(VLOOKUP(C219,'Balance de prueba'!$A$2:$F$500,6,0),0)+IFERROR(VLOOKUP(B219,'Balance de prueba'!$A$2:$F$500,6,0),0)+IFERROR(VLOOKUP(A219,'Balance de prueba'!$A$2:$F$500,6,0),0)+IFERROR(VLOOKUP(F219,'Balance de prueba'!$A$2:$F$500,6,0),0)</f>
        <v>0</v>
      </c>
      <c r="N219" s="209"/>
      <c r="O219" s="143"/>
      <c r="P219" s="143"/>
      <c r="Q219" s="142"/>
      <c r="R219" s="128"/>
    </row>
    <row r="220" spans="1:21" ht="21.75" customHeight="1">
      <c r="A220" s="636"/>
      <c r="B220" s="636"/>
      <c r="C220" s="636"/>
      <c r="D220" s="636"/>
      <c r="E220" s="636"/>
      <c r="F220" s="636"/>
      <c r="G220" s="124">
        <f t="shared" si="40"/>
        <v>209</v>
      </c>
      <c r="H220" s="894"/>
      <c r="I220" s="895" t="s">
        <v>162</v>
      </c>
      <c r="J220" s="896"/>
      <c r="K220" s="896"/>
      <c r="L220" s="897"/>
      <c r="M220" s="213">
        <f>M196+M200+M205+M212+M215</f>
        <v>0</v>
      </c>
      <c r="N220" s="213">
        <f>N196+N200+N205+N212+N215</f>
        <v>0</v>
      </c>
      <c r="O220" s="143"/>
      <c r="P220" s="143"/>
      <c r="Q220" s="143"/>
      <c r="R220" s="128"/>
    </row>
    <row r="221" spans="1:21" ht="30.75" customHeight="1">
      <c r="A221" s="636"/>
      <c r="B221" s="636"/>
      <c r="C221" s="636"/>
      <c r="D221" s="636"/>
      <c r="E221" s="636"/>
      <c r="F221" s="636"/>
      <c r="G221" s="124">
        <f t="shared" si="40"/>
        <v>210</v>
      </c>
      <c r="H221" s="828" t="s">
        <v>722</v>
      </c>
      <c r="I221" s="829"/>
      <c r="J221" s="829"/>
      <c r="K221" s="829"/>
      <c r="L221" s="829"/>
      <c r="M221" s="145" t="s">
        <v>589</v>
      </c>
      <c r="N221" s="145" t="s">
        <v>811</v>
      </c>
      <c r="O221" s="146"/>
      <c r="P221" s="147"/>
      <c r="Q221" s="148" t="s">
        <v>378</v>
      </c>
      <c r="R221" s="149"/>
      <c r="S221" s="128"/>
      <c r="T221" s="128"/>
      <c r="U221" s="128"/>
    </row>
    <row r="222" spans="1:21" s="133" customFormat="1" ht="75" customHeight="1">
      <c r="A222" s="636"/>
      <c r="B222" s="636"/>
      <c r="C222" s="636"/>
      <c r="D222" s="636"/>
      <c r="E222" s="636"/>
      <c r="F222" s="636"/>
      <c r="G222" s="124">
        <f t="shared" si="40"/>
        <v>211</v>
      </c>
      <c r="H222" s="830"/>
      <c r="I222" s="832" t="s">
        <v>0</v>
      </c>
      <c r="J222" s="833"/>
      <c r="K222" s="817" t="s">
        <v>844</v>
      </c>
      <c r="L222" s="818"/>
      <c r="M222" s="207"/>
      <c r="N222" s="207"/>
      <c r="O222" s="214"/>
      <c r="P222" s="214"/>
      <c r="Q222" s="215"/>
      <c r="R222" s="131"/>
      <c r="S222" s="132"/>
      <c r="U222" s="130"/>
    </row>
    <row r="223" spans="1:21" s="133" customFormat="1" ht="61.5" customHeight="1">
      <c r="A223" s="636"/>
      <c r="B223" s="636"/>
      <c r="C223" s="636"/>
      <c r="D223" s="636"/>
      <c r="E223" s="636"/>
      <c r="F223" s="636"/>
      <c r="G223" s="124">
        <f t="shared" si="40"/>
        <v>212</v>
      </c>
      <c r="H223" s="830"/>
      <c r="I223" s="834"/>
      <c r="J223" s="835"/>
      <c r="K223" s="818" t="s">
        <v>142</v>
      </c>
      <c r="L223" s="818"/>
      <c r="M223" s="207"/>
      <c r="N223" s="207"/>
      <c r="O223" s="214"/>
      <c r="P223" s="214"/>
      <c r="Q223" s="216"/>
      <c r="R223" s="131"/>
      <c r="S223" s="132"/>
      <c r="U223" s="130"/>
    </row>
    <row r="224" spans="1:21" s="133" customFormat="1" ht="27" customHeight="1">
      <c r="A224" s="636"/>
      <c r="B224" s="636"/>
      <c r="C224" s="636"/>
      <c r="D224" s="636"/>
      <c r="E224" s="636"/>
      <c r="F224" s="636"/>
      <c r="G224" s="124">
        <f t="shared" si="40"/>
        <v>213</v>
      </c>
      <c r="H224" s="830"/>
      <c r="I224" s="834"/>
      <c r="J224" s="835"/>
      <c r="K224" s="818" t="s">
        <v>201</v>
      </c>
      <c r="L224" s="818"/>
      <c r="M224" s="207"/>
      <c r="N224" s="207"/>
      <c r="O224" s="214"/>
      <c r="P224" s="214"/>
      <c r="Q224" s="215"/>
      <c r="R224" s="131"/>
      <c r="S224" s="132"/>
      <c r="U224" s="130"/>
    </row>
    <row r="225" spans="1:21" s="133" customFormat="1" ht="27" customHeight="1">
      <c r="A225" s="636"/>
      <c r="B225" s="636"/>
      <c r="C225" s="636"/>
      <c r="D225" s="636"/>
      <c r="E225" s="636"/>
      <c r="F225" s="636"/>
      <c r="G225" s="124">
        <f t="shared" si="40"/>
        <v>214</v>
      </c>
      <c r="H225" s="830"/>
      <c r="I225" s="834"/>
      <c r="J225" s="835"/>
      <c r="K225" s="840" t="s">
        <v>364</v>
      </c>
      <c r="L225" s="841"/>
      <c r="M225" s="207"/>
      <c r="N225" s="207"/>
      <c r="O225" s="214"/>
      <c r="P225" s="214"/>
      <c r="Q225" s="215"/>
      <c r="R225" s="131"/>
      <c r="S225" s="132"/>
      <c r="U225" s="130"/>
    </row>
    <row r="226" spans="1:21" s="133" customFormat="1" ht="72.75" customHeight="1">
      <c r="A226" s="636"/>
      <c r="B226" s="636"/>
      <c r="C226" s="636"/>
      <c r="D226" s="636"/>
      <c r="E226" s="636"/>
      <c r="F226" s="636"/>
      <c r="G226" s="124">
        <f t="shared" si="40"/>
        <v>215</v>
      </c>
      <c r="H226" s="830"/>
      <c r="I226" s="836" t="s">
        <v>14</v>
      </c>
      <c r="J226" s="837"/>
      <c r="K226" s="818" t="s">
        <v>157</v>
      </c>
      <c r="L226" s="818"/>
      <c r="M226" s="207"/>
      <c r="N226" s="207"/>
      <c r="O226" s="214"/>
      <c r="P226" s="214"/>
      <c r="Q226" s="215"/>
      <c r="R226" s="131"/>
      <c r="S226" s="132"/>
      <c r="U226" s="130"/>
    </row>
    <row r="227" spans="1:21" s="133" customFormat="1" ht="59.25" customHeight="1">
      <c r="A227" s="636"/>
      <c r="B227" s="636"/>
      <c r="C227" s="636"/>
      <c r="D227" s="636"/>
      <c r="E227" s="636"/>
      <c r="F227" s="636"/>
      <c r="G227" s="124">
        <f t="shared" si="40"/>
        <v>216</v>
      </c>
      <c r="H227" s="831"/>
      <c r="I227" s="838"/>
      <c r="J227" s="839"/>
      <c r="K227" s="818" t="s">
        <v>158</v>
      </c>
      <c r="L227" s="818"/>
      <c r="M227" s="207"/>
      <c r="N227" s="207"/>
      <c r="O227" s="214"/>
      <c r="P227" s="214"/>
      <c r="Q227" s="216"/>
      <c r="R227" s="131"/>
      <c r="S227" s="132"/>
      <c r="U227" s="130"/>
    </row>
  </sheetData>
  <mergeCells count="254">
    <mergeCell ref="J19:J31"/>
    <mergeCell ref="J32:L32"/>
    <mergeCell ref="J33:J39"/>
    <mergeCell ref="K30:L30"/>
    <mergeCell ref="K39:L39"/>
    <mergeCell ref="K45:L45"/>
    <mergeCell ref="K57:L57"/>
    <mergeCell ref="K59:L59"/>
    <mergeCell ref="K42:L42"/>
    <mergeCell ref="K38:L38"/>
    <mergeCell ref="K51:L51"/>
    <mergeCell ref="I40:L40"/>
    <mergeCell ref="I41:I59"/>
    <mergeCell ref="J42:J51"/>
    <mergeCell ref="M194:M195"/>
    <mergeCell ref="I60:L60"/>
    <mergeCell ref="J61:L61"/>
    <mergeCell ref="J62:L62"/>
    <mergeCell ref="J63:L63"/>
    <mergeCell ref="J64:L64"/>
    <mergeCell ref="J74:L74"/>
    <mergeCell ref="J75:L75"/>
    <mergeCell ref="S72:T72"/>
    <mergeCell ref="J71:L71"/>
    <mergeCell ref="I72:L72"/>
    <mergeCell ref="J67:L67"/>
    <mergeCell ref="J149:L149"/>
    <mergeCell ref="N194:N195"/>
    <mergeCell ref="J69:L69"/>
    <mergeCell ref="J70:L70"/>
    <mergeCell ref="J73:L73"/>
    <mergeCell ref="I61:I71"/>
    <mergeCell ref="I73:I76"/>
    <mergeCell ref="I78:I81"/>
    <mergeCell ref="I93:L93"/>
    <mergeCell ref="J94:L94"/>
    <mergeCell ref="J105:L105"/>
    <mergeCell ref="I94:I109"/>
    <mergeCell ref="K224:L224"/>
    <mergeCell ref="K120:L120"/>
    <mergeCell ref="K95:L95"/>
    <mergeCell ref="K97:K98"/>
    <mergeCell ref="K101:K102"/>
    <mergeCell ref="K103:L103"/>
    <mergeCell ref="K104:L104"/>
    <mergeCell ref="K99:K100"/>
    <mergeCell ref="K132:L132"/>
    <mergeCell ref="K108:L108"/>
    <mergeCell ref="J216:L216"/>
    <mergeCell ref="J217:L217"/>
    <mergeCell ref="J111:K112"/>
    <mergeCell ref="J146:L146"/>
    <mergeCell ref="J113:L113"/>
    <mergeCell ref="J114:L114"/>
    <mergeCell ref="J116:L116"/>
    <mergeCell ref="J117:L117"/>
    <mergeCell ref="K131:L131"/>
    <mergeCell ref="K121:L121"/>
    <mergeCell ref="K129:L129"/>
    <mergeCell ref="I118:L118"/>
    <mergeCell ref="H140:Q140"/>
    <mergeCell ref="I115:L115"/>
    <mergeCell ref="L1:Q6"/>
    <mergeCell ref="K46:L46"/>
    <mergeCell ref="K58:L58"/>
    <mergeCell ref="K47:L47"/>
    <mergeCell ref="K43:L43"/>
    <mergeCell ref="K44:L44"/>
    <mergeCell ref="K55:L55"/>
    <mergeCell ref="K48:L48"/>
    <mergeCell ref="K54:L54"/>
    <mergeCell ref="K20:K23"/>
    <mergeCell ref="K34:K35"/>
    <mergeCell ref="K53:L53"/>
    <mergeCell ref="K56:L56"/>
    <mergeCell ref="K29:L29"/>
    <mergeCell ref="K31:L31"/>
    <mergeCell ref="K33:L33"/>
    <mergeCell ref="K36:L36"/>
    <mergeCell ref="K37:L37"/>
    <mergeCell ref="N8:N9"/>
    <mergeCell ref="G8:G9"/>
    <mergeCell ref="M8:M9"/>
    <mergeCell ref="Q8:Q9"/>
    <mergeCell ref="K24:L24"/>
    <mergeCell ref="K25:L25"/>
    <mergeCell ref="K27:L27"/>
    <mergeCell ref="K28:L28"/>
    <mergeCell ref="K19:L19"/>
    <mergeCell ref="O8:O9"/>
    <mergeCell ref="P8:P9"/>
    <mergeCell ref="K26:L26"/>
    <mergeCell ref="H8:L9"/>
    <mergeCell ref="H12:H139"/>
    <mergeCell ref="I17:L17"/>
    <mergeCell ref="I18:I39"/>
    <mergeCell ref="J18:L18"/>
    <mergeCell ref="J41:L41"/>
    <mergeCell ref="J52:L52"/>
    <mergeCell ref="K96:L96"/>
    <mergeCell ref="J53:J59"/>
    <mergeCell ref="J68:L68"/>
    <mergeCell ref="J119:L119"/>
    <mergeCell ref="I111:I114"/>
    <mergeCell ref="I116:I117"/>
    <mergeCell ref="J95:J104"/>
    <mergeCell ref="J106:J109"/>
    <mergeCell ref="J66:L66"/>
    <mergeCell ref="K109:L109"/>
    <mergeCell ref="J85:L85"/>
    <mergeCell ref="J80:L80"/>
    <mergeCell ref="I83:L83"/>
    <mergeCell ref="I84:I92"/>
    <mergeCell ref="J84:L84"/>
    <mergeCell ref="J86:K87"/>
    <mergeCell ref="J88:L88"/>
    <mergeCell ref="J89:K90"/>
    <mergeCell ref="J91:L91"/>
    <mergeCell ref="J92:L92"/>
    <mergeCell ref="J76:L76"/>
    <mergeCell ref="I77:L77"/>
    <mergeCell ref="J78:L78"/>
    <mergeCell ref="J79:L79"/>
    <mergeCell ref="J81:L81"/>
    <mergeCell ref="I82:L82"/>
    <mergeCell ref="K106:K107"/>
    <mergeCell ref="K133:L133"/>
    <mergeCell ref="K134:L134"/>
    <mergeCell ref="I135:L135"/>
    <mergeCell ref="J136:L136"/>
    <mergeCell ref="J137:L137"/>
    <mergeCell ref="J138:L138"/>
    <mergeCell ref="I136:I138"/>
    <mergeCell ref="I139:L139"/>
    <mergeCell ref="J148:L148"/>
    <mergeCell ref="H196:H220"/>
    <mergeCell ref="I220:L220"/>
    <mergeCell ref="I196:L196"/>
    <mergeCell ref="I200:L200"/>
    <mergeCell ref="I205:L205"/>
    <mergeCell ref="J209:L209"/>
    <mergeCell ref="J198:L198"/>
    <mergeCell ref="J199:L199"/>
    <mergeCell ref="J201:L201"/>
    <mergeCell ref="J202:L202"/>
    <mergeCell ref="J213:L213"/>
    <mergeCell ref="J214:L214"/>
    <mergeCell ref="J218:L218"/>
    <mergeCell ref="J219:L219"/>
    <mergeCell ref="J206:L206"/>
    <mergeCell ref="J207:L207"/>
    <mergeCell ref="I215:L215"/>
    <mergeCell ref="I197:I199"/>
    <mergeCell ref="I201:I204"/>
    <mergeCell ref="I206:I211"/>
    <mergeCell ref="I213:I214"/>
    <mergeCell ref="I218:I219"/>
    <mergeCell ref="J197:L197"/>
    <mergeCell ref="J204:L204"/>
    <mergeCell ref="H193:L193"/>
    <mergeCell ref="H194:L195"/>
    <mergeCell ref="I180:L180"/>
    <mergeCell ref="I166:I169"/>
    <mergeCell ref="I171:I179"/>
    <mergeCell ref="J166:L166"/>
    <mergeCell ref="J167:L167"/>
    <mergeCell ref="J168:L168"/>
    <mergeCell ref="J169:L169"/>
    <mergeCell ref="J171:L171"/>
    <mergeCell ref="J179:L179"/>
    <mergeCell ref="I186:I191"/>
    <mergeCell ref="J181:L181"/>
    <mergeCell ref="J182:L182"/>
    <mergeCell ref="K49:L49"/>
    <mergeCell ref="K50:L50"/>
    <mergeCell ref="J183:L183"/>
    <mergeCell ref="J184:L184"/>
    <mergeCell ref="J186:L186"/>
    <mergeCell ref="J187:L187"/>
    <mergeCell ref="J188:L188"/>
    <mergeCell ref="J189:L189"/>
    <mergeCell ref="I157:I159"/>
    <mergeCell ref="J145:L145"/>
    <mergeCell ref="J150:L150"/>
    <mergeCell ref="J151:L151"/>
    <mergeCell ref="J147:L147"/>
    <mergeCell ref="I119:I134"/>
    <mergeCell ref="J120:J126"/>
    <mergeCell ref="J128:J134"/>
    <mergeCell ref="J127:L127"/>
    <mergeCell ref="K128:L128"/>
    <mergeCell ref="K130:L130"/>
    <mergeCell ref="K126:L126"/>
    <mergeCell ref="K124:L124"/>
    <mergeCell ref="K125:L125"/>
    <mergeCell ref="K122:L122"/>
    <mergeCell ref="K123:L123"/>
    <mergeCell ref="J210:L210"/>
    <mergeCell ref="J211:L211"/>
    <mergeCell ref="I12:I16"/>
    <mergeCell ref="I11:L11"/>
    <mergeCell ref="J12:L12"/>
    <mergeCell ref="H10:Q10"/>
    <mergeCell ref="J161:L161"/>
    <mergeCell ref="I161:I163"/>
    <mergeCell ref="I156:L156"/>
    <mergeCell ref="I160:L160"/>
    <mergeCell ref="H141:H192"/>
    <mergeCell ref="I141:L141"/>
    <mergeCell ref="I152:L152"/>
    <mergeCell ref="I142:I151"/>
    <mergeCell ref="I153:I155"/>
    <mergeCell ref="J142:L142"/>
    <mergeCell ref="J143:L143"/>
    <mergeCell ref="J144:L144"/>
    <mergeCell ref="J162:L162"/>
    <mergeCell ref="J153:L153"/>
    <mergeCell ref="I110:L110"/>
    <mergeCell ref="J65:L65"/>
    <mergeCell ref="J13:K16"/>
    <mergeCell ref="J190:L190"/>
    <mergeCell ref="I181:I184"/>
    <mergeCell ref="J154:L154"/>
    <mergeCell ref="J155:L155"/>
    <mergeCell ref="I165:L165"/>
    <mergeCell ref="J159:L159"/>
    <mergeCell ref="J172:L172"/>
    <mergeCell ref="J173:L173"/>
    <mergeCell ref="J174:L174"/>
    <mergeCell ref="J175:L175"/>
    <mergeCell ref="A8:F9"/>
    <mergeCell ref="K222:L222"/>
    <mergeCell ref="K226:L226"/>
    <mergeCell ref="K227:L227"/>
    <mergeCell ref="I185:L185"/>
    <mergeCell ref="J191:L191"/>
    <mergeCell ref="I192:L192"/>
    <mergeCell ref="H221:L221"/>
    <mergeCell ref="H222:H227"/>
    <mergeCell ref="I222:J225"/>
    <mergeCell ref="I226:J227"/>
    <mergeCell ref="K223:L223"/>
    <mergeCell ref="K225:L225"/>
    <mergeCell ref="J176:L176"/>
    <mergeCell ref="I164:L164"/>
    <mergeCell ref="J157:L157"/>
    <mergeCell ref="J158:L158"/>
    <mergeCell ref="J178:L178"/>
    <mergeCell ref="J177:L177"/>
    <mergeCell ref="I170:L170"/>
    <mergeCell ref="J163:L163"/>
    <mergeCell ref="J203:L203"/>
    <mergeCell ref="I212:L212"/>
    <mergeCell ref="J208:L208"/>
  </mergeCells>
  <dataValidations count="20">
    <dataValidation allowBlank="1" showInputMessage="1" showErrorMessage="1" promptTitle="Datos para efectos fiscales" prompt="Diligencie estas columnas si existen reclasificaciones,  únicamente para efectos fiscales.  _x000a_Tenga encuenta que el valor a registrar corresponde al valor contable, que hizo parte de la columna C._x000a_ubique en los conceptos de mayor similitud" sqref="O65210:P65210 O130746:P130746 O196282:P196282 O261818:P261818 O327354:P327354 O392890:P392890 O458426:P458426 O523962:P523962 O589498:P589498 O655034:P655034 O720570:P720570 O786106:P786106 O851642:P851642 O917178:P917178 O982714:P982714"/>
    <dataValidation type="decimal" allowBlank="1" showInputMessage="1" showErrorMessage="1" sqref="M131211:M131228 M196747:M196764 M262283:M262300 M327819:M327836 M393355:M393372 M458891:M458908 M524427:M524444 M589963:M589980 M655499:M655516 M721035:M721052 M786571:M786588 M852107:M852124 M917643:M917660 M983179:M983196 M65705:M65722 M131241:M131258 M196777:M196794 M262313:M262330 M327849:M327866 M393385:M393402 M458921:M458938 M524457:M524474 M589993:M590010 M655529:M655546 M721065:M721082 M786601:M786618 M852137:M852154 M917673:M917690 M983209:M983226 M65669:M65673 M131205:M131209 M196741:M196745 M262277:M262281 M327813:M327817 M393349:M393353 M458885:M458889 M524421:M524425 M589957:M589961 M655493:M655497 M721029:M721033 M786565:M786569 M852101:M852105 M917637:M917641 M983173:M983177 M65725:M65731 M131261:M131267 M196797:M196803 M262333:M262339 M327869:M327875 M393405:M393411 M458941:M458947 M524477:M524483 M590013:M590019 M655549:M655555 M721085:M721091 M786621:M786627 M852157:M852163 M917693:M917699 M983229:M983235 M65733:M65742 M131269:M131278 M196805:M196814 M262341:M262350 M327877:M327886 M393413:M393422 M458949:M458958 M524485:M524494 M590021:M590030 M655557:M655566 M721093:M721102 M786629:M786638 M852165:M852174 M917701:M917710 M983237:M983246 M65675:M65692">
      <formula1>-9.99999999999999E+26</formula1>
      <formula2>9.99999999999999E+31</formula2>
    </dataValidation>
    <dataValidation type="decimal" allowBlank="1" showInputMessage="1" showErrorMessage="1" error="Digite solo valores" prompt="Digite valor positivo si es Credito_x000a_Digite con signo negavito si es debito" sqref="M130989:M131005 M196525:M196541 M262061:M262077 M327597:M327613 M393133:M393149 M458669:M458685 M524205:M524221 M589741:M589757 M655277:M655293 M720813:M720829 M786349:M786365 M851885:M851901 M917421:M917437 M982957:M982973 M65435:M65451 M130971:M130987 M196507:M196523 M262043:M262059 M327579:M327595 M393115:M393131 M458651:M458667 M524187:M524203 M589723:M589739 M655259:M655275 M720795:M720811 M786331:M786347 M851867:M851883 M917403:M917419 M982939:M982955 M65453:M65469">
      <formula1>-9.99999999999999E+23</formula1>
      <formula2>9.99999999999999E+25</formula2>
    </dataValidation>
    <dataValidation allowBlank="1" showInputMessage="1" showErrorMessage="1" prompt="Corresponde a semoviente diferentes  a los incluidos en activos biológicos" sqref="K65269:L65269 K130805:L130805 K196341:L196341 K261877:L261877 K327413:L327413 K392949:L392949 K458485:L458485 K524021:L524021 K589557:L589557 K655093:L655093 K720629:L720629 K786165:L786165 K851701:L851701 K917237:L917237 K982773:L982773"/>
    <dataValidation allowBlank="1" showInputMessage="1" showErrorMessage="1" prompt="Informacion contable en NIIF y pesos sin incluir decimales" sqref="M130745:M130747 M196281:M196283 M261817:M261819 M327353:M327355 M392889:M392891 M458425:M458427 M523961:M523963 M589497:M589499 M655033:M655035 M720569:M720571 M786105:M786107 M851641:M851643 M917177:M917179 M982713:M982715 M8 M194 Q8 M65209:M65211"/>
    <dataValidation type="decimal" operator="greaterThanOrEqual" allowBlank="1" showInputMessage="1" showErrorMessage="1" error="Valor debe ser mayor o igual que 0" promptTitle="Actividad financiera y asegurado" prompt="Unicamente registren esta casilla los contribuyentes que realizan la actividad financiera y aseguradora" sqref="O131017:P131018 O196553:P196554 O262089:P262090 O327625:P327626 O393161:P393162 O458697:P458698 O524233:P524234 O589769:P589770 O655305:P655306 O720841:P720842 O786377:P786378 O851913:P851914 O917449:P917450 O982985:P982986 M982985:M982986 M917449:M917450 M851913:M851914 M786377:M786378 M720841:M720842 M655305:M655306 M589769:M589770 M524233:M524234 M458697:M458698 M393161:M393162 M327625:M327626 M262089:M262090 M196553:M196554 M131017:M131018 M65481:M65482 O65481:P65482">
      <formula1>0</formula1>
    </dataValidation>
    <dataValidation allowBlank="1" showInputMessage="1" showErrorMessage="1" prompt="Fecha de corte del Estado Financiero" sqref="K65208:L65208 K130744:L130744 K196280:L196280 K261816:L261816 K327352:L327352 K392888:L392888 K458424:L458424 K523960:L523960 K589496:L589496 K655032:L655032 K720568:L720568 K786104:L786104 K851640:L851640 K917176:L917176 K982712:L982712"/>
    <dataValidation allowBlank="1" showInputMessage="1" showErrorMessage="1" prompt="NIT" sqref="K65207:L65207 K130743:L130743 K196279:L196279 K261815:L261815 K327351:L327351 K392887:L392887 K458423:L458423 K523959:L523959 K589495:L589495 K655031:L655031 K720567:L720567 K786103:L786103 K851639:L851639 K917175:L917175 K982711:L982711"/>
    <dataValidation allowBlank="1" showInputMessage="1" showErrorMessage="1" prompt="Razón Social" sqref="K65206:L65206 K130742:L130742 K196278:L196278 K261814:L261814 K327350:L327350 K392886:L392886 K458422:L458422 K523958:L523958 K589494:L589494 K655030:L655030 K720566:L720566 K786102:L786102 K851638:L851638 K917174:L917174 K982710:L982710"/>
    <dataValidation operator="greaterThanOrEqual" allowBlank="1" showInputMessage="1" showErrorMessage="1" error="Valor debe ser mayor o igual 0" sqref="M65422 M130958 M196494 M262030 M327566 M393102 M458638 M524174 M589710 M655246 M720782 M786318 M851854 M917390 M982926 M65409 M130945 M196481 M262017 M327553 M393089 M458625 M524161 M589697 M655233 M720769 M786305 M851841 M917377 M982913 M200 M196"/>
    <dataValidation operator="greaterThanOrEqual" allowBlank="1" showInputMessage="1" showErrorMessage="1" error="Valor debe ser mayor o igual que 0" sqref="O131235:P131238 O196771:P196774 O262307:P262310 O327843:P327846 O393379:P393382 O458915:P458918 O524451:P524454 O589987:P589990 O655523:P655526 O721059:P721062 O786595:P786598 O852131:P852134 O917667:P917670 O983203:P983206 O983170:Q983170 Q65701:Q65702 Q131237:Q131238 Q196773:Q196774 Q262309:Q262310 Q327845:Q327846 Q393381:Q393382 Q458917:Q458918 Q524453:Q524454 Q589989:Q589990 Q655525:Q655526 Q721061:Q721062 Q786597:Q786598 Q852133:Q852134 Q917669:Q917670 Q983205:Q983206 Q983201 Q917665 Q852129 Q786593 Q721057 Q655521 Q589985 Q524449 Q458913 Q393377 Q327841 Q262305 Q196769 Q131233 Q65697 O917634:Q917634 O852098:Q852098 O786562:Q786562 O721026:Q721026 O655490:Q655490 O589954:Q589954 O524418:Q524418 O458882:Q458882 O393346:Q393346 O327810:Q327810 O262274:Q262274 O196738:Q196738 O131202:Q131202 O65666:Q65666 O983168:Q983168 O917632:Q917632 O852096:Q852096 O786560:Q786560 O721024:Q721024 O655488:Q655488 O589952:Q589952 O524416:Q524416 O458880:Q458880 O393344:Q393344 O327808:Q327808 O262272:Q262272 O196736:Q196736 O131200:Q131200 O65664:Q65664 M65664 M131200 M196736 M262272 M327808 M393344 M458880 M524416 M589952 M655488 M721024 M786560 M852096 M917632 M983168 M65666 M131202 M196738 M262274 M327810 M393346 M458882 M524418 M589954 M655490 M721026 M786562 M852098 M917634 M983170 M983203:M983206 M917667:M917670 M852131:M852134 M786595:M786598 M721059:M721062 M655523:M655526 M589987:M589990 M524451:M524454 M458915:M458918 M393379:M393382 M327843:M327846 M262307:M262310 M196771:M196774 M131235:M131238 M65699:M65702 O65699:P65702"/>
    <dataValidation type="decimal" operator="greaterThanOrEqual" allowBlank="1" showInputMessage="1" showErrorMessage="1" error="Valor debe ser mayor o igual que 0" promptTitle="Reclasificacion" prompt="Si va a reclasificar la partida a gasto por depreciacion a PPYE, registre el movimiento en esta celda" sqref="P65560:P65561 P131096:P131097 P196632:P196633 P262168:P262169 P327704:P327705 P393240:P393241 P458776:P458777 P524312:P524313 P589848:P589849 P655384:P655385 P720920:P720921 P786456:P786457 P851992:P851993 P917528:P917529 P983064:P983065 P65602:P65603 P131138:P131139 P196674:P196675 P262210:P262211 P327746:P327747 P393282:P393283 P458818:P458819 P524354:P524355 P589890:P589891 P655426:P655427 P720962:P720963 P786498:P786499 P852034:P852035 P917570:P917571 P983106:P983107">
      <formula1>0</formula1>
    </dataValidation>
    <dataValidation type="decimal" operator="greaterThanOrEqual" allowBlank="1" showInputMessage="1" showErrorMessage="1" error="Valor debe ser mayor o igual 0" promptTitle="Reclasificacion" prompt="Diligencia estas casillas si reclasifica estas partidas a propiedad planta y equipo" sqref="O73:P75 O65323:P65323 O130859:P130859 O196395:P196395 O261931:P261931 O327467:P327467 O393003:P393003 O458539:P458539 O524075:P524075 O589611:P589611 O655147:P655147 O720683:P720683 O786219:P786219 O851755:P851755 O917291:P917291 O982827:P982827">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diferido, registre el ajuste respectivo" sqref="O65674:P65692 O131210:P131228 O196746:P196764 O262282:P262300 O327818:P327836 O393354:P393372 O458890:P458908 O524426:P524444 O589962:P589980 O655498:P655516 O721034:P721052 O786570:P786588 O852106:P852124 O917642:P917660 O983178:P983196">
      <formula1>0</formula1>
    </dataValidation>
    <dataValidation type="decimal" operator="greaterThanOrEqual" allowBlank="1" showInputMessage="1" showErrorMessage="1" error="Valor debe ser mayor o igual que 0" promptTitle="Diferncia contable Vs fiscal" prompt="Si existe una diferencia en el  momento del reconocimiento contable a 31/12/2015 y la elaboracion de la declaracion de renta que altere el impuesto a las ganancias corrientes, registre el ajuste respectivo" sqref="P65668 P131204 P196740 P262276 P327812 P393348 P458884 P524420 P589956 P655492 P721028 P786564 P852100 P917636 P983172">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ique el impuesto a las ganancias corrientes, registre el ajuste respectivo" sqref="O65668 O131204 O196740 O262276 O327812 O393348 O458884 O524420 O589956 O655492 O721028 O786564 O852100 O917636 O983172">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corrientes, registre el ajuste respectivo" sqref="O65669:P65673 O131205:P131209 O196741:P196745 O262277:P262281 O327813:P327817 O393349:P393353 O458885:P458889 O524421:P524425 O589957:P589961 O655493:P655497 O721029:P721033 O786565:P786569 O852101:P852105 O917637:P917641 O983173:P983177">
      <formula1>0</formula1>
    </dataValidation>
    <dataValidation type="whole" operator="greaterThanOrEqual" showInputMessage="1" showErrorMessage="1" sqref="M221">
      <formula1>0</formula1>
    </dataValidation>
    <dataValidation type="decimal" operator="greaterThanOrEqual" allowBlank="1" showInputMessage="1" showErrorMessage="1" error="Valor debe ser mayor o igual que 0" sqref="O131015:P131016 O196551:P196552 O262087:P262088 O327623:P327624 O393159:P393160 O458695:P458696 O524231:P524232 O589767:P589768 O655303:P655304 O720839:P720840 O786375:P786376 O851911:P851912 O917447:P917448 O982983:P982984 O65697:P65698 Q65663 Q131199 Q196735 Q262271 Q327807 Q393343 Q458879 Q524415 Q589951 Q655487 Q721023 Q786559 Q852095 Q917631 Q983167 O131233:P131234 O196769:P196770 O262305:P262306 O327841:P327842 O393377:P393378 O458913:P458914 O524449:P524450 O589985:P589986 O655521:P655522 O721057:P721058 O786593:P786594 O852129:P852130 O917665:P917666 O983201:P983202 M65667:M65668 M131203:M131204 M196739:M196740 M262275:M262276 M327811:M327812 M393347:M393348 M458883:M458884 M524419:M524420 M589955:M589956 M655491:M655492 M721027:M721028 M786563:M786564 M852099:M852100 M917635:M917636 M983171:M983172 M65483:M65640 M131019:M131176 M196555:M196712 M262091:M262248 M327627:M327784 M393163:M393320 M458699:M458856 M524235:M524392 M589771:M589928 M655307:M655464 M720843:M721000 M786379:M786536 M851915:M852072 M917451:M917608 M982987:M983144 O983169:Q983169 O65483:P65559 O131019:P131095 O196555:P196631 O262091:P262167 O327627:P327703 O393163:P393239 O458699:P458775 O524235:P524311 O589771:P589847 O655307:P655383 O720843:P720919 O786379:P786455 O851915:P851991 O917451:P917527 O982987:P983063 P65604:P65640 P131140:P131176 P196676:P196712 P262212:P262248 P327748:P327784 P393284:P393320 P458820:P458856 P524356:P524392 P589892:P589928 P655428:P655464 P720964:P721000 P786500:P786536 P852036:P852072 P917572:P917608 P983108:P983144 O65560:O65640 O131096:O131176 O196632:O196712 O262168:O262248 O327704:O327784 O393240:O393320 O458776:O458856 O524312:O524392 O589848:O589928 O655384:O655464 O720920:O721000 O786456:O786536 O851992:O852072 O917528:O917608 O983064:O983144 P65562:P65601 P131098:P131137 P196634:P196673 P262170:P262209 P327706:P327745 P393242:P393281 P458778:P458817 P524314:P524353 P589850:P589889 P655386:P655425 P720922:P720961 P786458:P786497 P851994:P852033 P917530:P917569 P983066:P983105 Q65478:Q65640 Q131014:Q131176 Q196550:Q196712 Q262086:Q262248 Q327622:Q327784 Q393158:Q393320 Q458694:Q458856 Q524230:Q524392 Q589766:Q589928 Q655302:Q655464 Q720838:Q721000 Q786374:Q786536 Q851910:Q852072 Q917446:Q917608 Q982982:Q983144 O65667:P65667 O131203:P131203 O196739:P196739 O262275:P262275 O327811:P327811 O393347:P393347 O458883:P458883 O524419:P524419 O589955:P589955 O655491:P655491 O721027:P721027 O786563:P786563 O852099:P852099 O917635:P917635 O983171:P983171 Q983171:Q983177 Q917635:Q917641 Q852099:Q852105 Q786563:Q786569 Q721027:Q721033 Q655491:Q655497 Q589955:Q589961 Q524419:Q524425 Q458883:Q458889 Q393347:Q393353 Q327811:Q327817 Q262275:Q262281 Q196739:Q196745 Q131203:Q131209 Q65667:Q65673 Q983202:Q983204 Q917666:Q917668 Q852130:Q852132 Q786594:Q786596 Q721058:Q721060 Q655522:Q655524 Q589986:Q589988 Q524450:Q524452 Q458914:Q458916 Q393378:Q393380 Q327842:Q327844 Q262306:Q262308 Q196770:Q196772 Q131234:Q131236 Q65698:Q65700 O917633:Q917633 O852097:Q852097 O786561:Q786561 O721025:Q721025 O655489:Q655489 O589953:Q589953 O524417:Q524417 O458881:Q458881 O393345:Q393345 O327809:Q327809 O262273:Q262273 O196737:Q196737 O131201:Q131201 O65665:Q65665 O983147:Q983165 O917611:Q917629 O852075:Q852093 O786539:Q786557 O721003:Q721021 O655467:Q655485 O589931:Q589949 O524395:Q524413 O458859:Q458877 O393323:Q393341 O327787:Q327805 O262251:Q262269 O196715:Q196733 O131179:Q131197 O65643:Q65661 O192:Q193 Q222:Q227 O139:Q139 M220 M139 M192:M193 M65643:M65661 M131179:M131197 M196715:M196733 M262251:M262269 M327787:M327805 M393323:M393341 M458859:M458877 M524395:M524413 M589931:M589949 M655467:M655485 M721003:M721021 M786539:M786557 M852075:M852093 M917611:M917629 M983147:M983165 M65665 M131201 M196737 M262273 M327809 M393345 M458881 M524417 M589953 M655489 M721025 M786561 M852097 M917633 M983169 M983201:M983202 M917665:M917666 M852129:M852130 M786593:M786594 M721057:M721058 M655521:M655522 M589985:M589986 M524449:M524450 M458913:M458914 M393377:M393378 M327841:M327842 M262305:M262306 M196769:M196770 M131233:M131234 M65697:M65698 M982983:M982984 M917447:M917448 M851911:M851912 M786375:M786376 M720839:M720840 M655303:M655304 M589767:M589768 M524231:M524232 M458695:M458696 M393159:M393160 M327623:M327624 M262087:M262088 M196551:M196552 M131015:M131016 M65479:M65480 O65479:P65480">
      <formula1>0</formula1>
    </dataValidation>
    <dataValidation type="decimal" operator="greaterThanOrEqual" allowBlank="1" showInputMessage="1" showErrorMessage="1" error="Valor debe ser mayor o igual 0" sqref="M130946:M130957 M196482:M196493 M262018:M262029 M327554:M327565 M393090:M393101 M458626:M458637 M524162:M524173 M589698:M589709 M655234:M655245 M720770:M720781 M786306:M786317 M851842:M851853 M917378:M917389 M982914:M982925 M65423:M65434 M130959:M130970 M196495:M196506 M262031:M262042 M327567:M327578 M393103:M393114 M458639:M458650 M524175:M524186 M589711:M589722 M655247:M655258 M720783:M720794 M786319:M786330 M851855:M851866 M917391:M917402 M982927:M982938 M65212:M65408 O65324:P65451 O130860:P130987 O196396:P196523 O261932:P262059 O327468:P327595 O393004:P393131 O458540:P458667 O524076:P524203 O589612:P589739 O655148:P655275 O720684:P720811 O786220:P786347 O851756:P851883 O917292:P917419 O982828:P982955 M130748:M130944 M196284:M196480 M261820:M262016 M327356:M327552 M392892:M393088 M458428:M458624 M523964:M524160 M589500:M589696 M655036:M655232 M720572:M720768 M786108:M786304 M851644:M851840 M917180:M917376 M982716:M982912 O141:P145 O65212:P65322 O130748:P130858 O196284:P196394 O261820:P261930 O327356:P327466 O392892:P393002 O458428:P458538 O523964:P524074 O589500:P589610 O655036:P655146 O720572:P720682 O786108:P786218 O851644:P851754 O917180:P917290 O982716:P982826 Q65212:Q65451 Q130748:Q130987 Q196284:Q196523 Q261820:Q262059 Q327356:Q327595 Q392892:Q393131 Q458428:Q458667 Q523964:Q524203 Q589500:Q589739 Q655036:Q655275 Q720572:Q720811 Q786108:Q786347 Q851644:Q851883 Q917180:Q917419 Q982716:Q982955 U135:U138 M65410:M65421 U72:U82 U193 M141:M191 Q72:Q138 R222:S227 O72:P72 O194:Q214 N215 Q141:Q191 O76:P138 O151:P191 M197:M199 M11:M138 O11:Q71 M201:M219">
      <formula1>0</formula1>
    </dataValidation>
  </dataValidations>
  <pageMargins left="0.70866141732283472" right="0.51181102362204722" top="0.74803149606299213" bottom="0.74803149606299213" header="0.31496062992125984" footer="0.31496062992125984"/>
  <pageSetup scale="65" orientation="landscape" r:id="rId1"/>
  <headerFooter>
    <oddFooter>&amp;R&amp;P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GE654"/>
  <sheetViews>
    <sheetView showGridLines="0" topLeftCell="G1" zoomScaleNormal="100" workbookViewId="0">
      <selection activeCell="R582" sqref="R582"/>
    </sheetView>
  </sheetViews>
  <sheetFormatPr baseColWidth="10" defaultRowHeight="15" outlineLevelCol="1"/>
  <cols>
    <col min="1" max="6" width="10.77734375" style="361" hidden="1" customWidth="1" outlineLevel="1"/>
    <col min="7" max="7" width="7.33203125" style="630" customWidth="1" collapsed="1"/>
    <col min="8" max="8" width="3.44140625" style="631" customWidth="1"/>
    <col min="9" max="9" width="3.77734375" style="631" customWidth="1"/>
    <col min="10" max="10" width="5.44140625" style="631" customWidth="1"/>
    <col min="11" max="11" width="7.44140625" style="631" customWidth="1"/>
    <col min="12" max="12" width="15.33203125" style="632" customWidth="1"/>
    <col min="13" max="13" width="50.109375" style="632" customWidth="1"/>
    <col min="14" max="14" width="23.109375" style="633" customWidth="1"/>
    <col min="15" max="15" width="27.109375" style="633" customWidth="1"/>
    <col min="16" max="16" width="22.44140625" style="630" customWidth="1"/>
    <col min="17" max="17" width="23.109375" style="361" customWidth="1"/>
    <col min="18" max="18" width="21.109375" style="338" customWidth="1"/>
    <col min="19" max="19" width="25.109375" style="338" customWidth="1"/>
    <col min="20" max="20" width="18.44140625" style="338" customWidth="1"/>
    <col min="21" max="21" width="19.33203125" style="338" bestFit="1" customWidth="1"/>
    <col min="22" max="22" width="18.44140625" style="338" bestFit="1" customWidth="1"/>
    <col min="23" max="28" width="11" style="338"/>
    <col min="29" max="264" width="11" style="361"/>
    <col min="265" max="265" width="44.77734375" style="361" customWidth="1"/>
    <col min="266" max="272" width="38.44140625" style="361" customWidth="1"/>
    <col min="273" max="520" width="11" style="361"/>
    <col min="521" max="521" width="44.77734375" style="361" customWidth="1"/>
    <col min="522" max="528" width="38.44140625" style="361" customWidth="1"/>
    <col min="529" max="776" width="11" style="361"/>
    <col min="777" max="777" width="44.77734375" style="361" customWidth="1"/>
    <col min="778" max="784" width="38.44140625" style="361" customWidth="1"/>
    <col min="785" max="1032" width="11" style="361"/>
    <col min="1033" max="1033" width="44.77734375" style="361" customWidth="1"/>
    <col min="1034" max="1040" width="38.44140625" style="361" customWidth="1"/>
    <col min="1041" max="1288" width="11" style="361"/>
    <col min="1289" max="1289" width="44.77734375" style="361" customWidth="1"/>
    <col min="1290" max="1296" width="38.44140625" style="361" customWidth="1"/>
    <col min="1297" max="1544" width="11" style="361"/>
    <col min="1545" max="1545" width="44.77734375" style="361" customWidth="1"/>
    <col min="1546" max="1552" width="38.44140625" style="361" customWidth="1"/>
    <col min="1553" max="1800" width="11" style="361"/>
    <col min="1801" max="1801" width="44.77734375" style="361" customWidth="1"/>
    <col min="1802" max="1808" width="38.44140625" style="361" customWidth="1"/>
    <col min="1809" max="2056" width="11" style="361"/>
    <col min="2057" max="2057" width="44.77734375" style="361" customWidth="1"/>
    <col min="2058" max="2064" width="38.44140625" style="361" customWidth="1"/>
    <col min="2065" max="2312" width="11" style="361"/>
    <col min="2313" max="2313" width="44.77734375" style="361" customWidth="1"/>
    <col min="2314" max="2320" width="38.44140625" style="361" customWidth="1"/>
    <col min="2321" max="2568" width="11" style="361"/>
    <col min="2569" max="2569" width="44.77734375" style="361" customWidth="1"/>
    <col min="2570" max="2576" width="38.44140625" style="361" customWidth="1"/>
    <col min="2577" max="2824" width="11" style="361"/>
    <col min="2825" max="2825" width="44.77734375" style="361" customWidth="1"/>
    <col min="2826" max="2832" width="38.44140625" style="361" customWidth="1"/>
    <col min="2833" max="3080" width="11" style="361"/>
    <col min="3081" max="3081" width="44.77734375" style="361" customWidth="1"/>
    <col min="3082" max="3088" width="38.44140625" style="361" customWidth="1"/>
    <col min="3089" max="3336" width="11" style="361"/>
    <col min="3337" max="3337" width="44.77734375" style="361" customWidth="1"/>
    <col min="3338" max="3344" width="38.44140625" style="361" customWidth="1"/>
    <col min="3345" max="3592" width="11" style="361"/>
    <col min="3593" max="3593" width="44.77734375" style="361" customWidth="1"/>
    <col min="3594" max="3600" width="38.44140625" style="361" customWidth="1"/>
    <col min="3601" max="3848" width="11" style="361"/>
    <col min="3849" max="3849" width="44.77734375" style="361" customWidth="1"/>
    <col min="3850" max="3856" width="38.44140625" style="361" customWidth="1"/>
    <col min="3857" max="4104" width="11" style="361"/>
    <col min="4105" max="4105" width="44.77734375" style="361" customWidth="1"/>
    <col min="4106" max="4112" width="38.44140625" style="361" customWidth="1"/>
    <col min="4113" max="4360" width="11" style="361"/>
    <col min="4361" max="4361" width="44.77734375" style="361" customWidth="1"/>
    <col min="4362" max="4368" width="38.44140625" style="361" customWidth="1"/>
    <col min="4369" max="4616" width="11" style="361"/>
    <col min="4617" max="4617" width="44.77734375" style="361" customWidth="1"/>
    <col min="4618" max="4624" width="38.44140625" style="361" customWidth="1"/>
    <col min="4625" max="4872" width="11" style="361"/>
    <col min="4873" max="4873" width="44.77734375" style="361" customWidth="1"/>
    <col min="4874" max="4880" width="38.44140625" style="361" customWidth="1"/>
    <col min="4881" max="5128" width="11" style="361"/>
    <col min="5129" max="5129" width="44.77734375" style="361" customWidth="1"/>
    <col min="5130" max="5136" width="38.44140625" style="361" customWidth="1"/>
    <col min="5137" max="5384" width="11" style="361"/>
    <col min="5385" max="5385" width="44.77734375" style="361" customWidth="1"/>
    <col min="5386" max="5392" width="38.44140625" style="361" customWidth="1"/>
    <col min="5393" max="5640" width="11" style="361"/>
    <col min="5641" max="5641" width="44.77734375" style="361" customWidth="1"/>
    <col min="5642" max="5648" width="38.44140625" style="361" customWidth="1"/>
    <col min="5649" max="5896" width="11" style="361"/>
    <col min="5897" max="5897" width="44.77734375" style="361" customWidth="1"/>
    <col min="5898" max="5904" width="38.44140625" style="361" customWidth="1"/>
    <col min="5905" max="6152" width="11" style="361"/>
    <col min="6153" max="6153" width="44.77734375" style="361" customWidth="1"/>
    <col min="6154" max="6160" width="38.44140625" style="361" customWidth="1"/>
    <col min="6161" max="6408" width="11" style="361"/>
    <col min="6409" max="6409" width="44.77734375" style="361" customWidth="1"/>
    <col min="6410" max="6416" width="38.44140625" style="361" customWidth="1"/>
    <col min="6417" max="6664" width="11" style="361"/>
    <col min="6665" max="6665" width="44.77734375" style="361" customWidth="1"/>
    <col min="6666" max="6672" width="38.44140625" style="361" customWidth="1"/>
    <col min="6673" max="6920" width="11" style="361"/>
    <col min="6921" max="6921" width="44.77734375" style="361" customWidth="1"/>
    <col min="6922" max="6928" width="38.44140625" style="361" customWidth="1"/>
    <col min="6929" max="7176" width="11" style="361"/>
    <col min="7177" max="7177" width="44.77734375" style="361" customWidth="1"/>
    <col min="7178" max="7184" width="38.44140625" style="361" customWidth="1"/>
    <col min="7185" max="7432" width="11" style="361"/>
    <col min="7433" max="7433" width="44.77734375" style="361" customWidth="1"/>
    <col min="7434" max="7440" width="38.44140625" style="361" customWidth="1"/>
    <col min="7441" max="7688" width="11" style="361"/>
    <col min="7689" max="7689" width="44.77734375" style="361" customWidth="1"/>
    <col min="7690" max="7696" width="38.44140625" style="361" customWidth="1"/>
    <col min="7697" max="7944" width="11" style="361"/>
    <col min="7945" max="7945" width="44.77734375" style="361" customWidth="1"/>
    <col min="7946" max="7952" width="38.44140625" style="361" customWidth="1"/>
    <col min="7953" max="8200" width="11" style="361"/>
    <col min="8201" max="8201" width="44.77734375" style="361" customWidth="1"/>
    <col min="8202" max="8208" width="38.44140625" style="361" customWidth="1"/>
    <col min="8209" max="8456" width="11" style="361"/>
    <col min="8457" max="8457" width="44.77734375" style="361" customWidth="1"/>
    <col min="8458" max="8464" width="38.44140625" style="361" customWidth="1"/>
    <col min="8465" max="8712" width="11" style="361"/>
    <col min="8713" max="8713" width="44.77734375" style="361" customWidth="1"/>
    <col min="8714" max="8720" width="38.44140625" style="361" customWidth="1"/>
    <col min="8721" max="8968" width="11" style="361"/>
    <col min="8969" max="8969" width="44.77734375" style="361" customWidth="1"/>
    <col min="8970" max="8976" width="38.44140625" style="361" customWidth="1"/>
    <col min="8977" max="9224" width="11" style="361"/>
    <col min="9225" max="9225" width="44.77734375" style="361" customWidth="1"/>
    <col min="9226" max="9232" width="38.44140625" style="361" customWidth="1"/>
    <col min="9233" max="9480" width="11" style="361"/>
    <col min="9481" max="9481" width="44.77734375" style="361" customWidth="1"/>
    <col min="9482" max="9488" width="38.44140625" style="361" customWidth="1"/>
    <col min="9489" max="9736" width="11" style="361"/>
    <col min="9737" max="9737" width="44.77734375" style="361" customWidth="1"/>
    <col min="9738" max="9744" width="38.44140625" style="361" customWidth="1"/>
    <col min="9745" max="9992" width="11" style="361"/>
    <col min="9993" max="9993" width="44.77734375" style="361" customWidth="1"/>
    <col min="9994" max="10000" width="38.44140625" style="361" customWidth="1"/>
    <col min="10001" max="10248" width="11" style="361"/>
    <col min="10249" max="10249" width="44.77734375" style="361" customWidth="1"/>
    <col min="10250" max="10256" width="38.44140625" style="361" customWidth="1"/>
    <col min="10257" max="10504" width="11" style="361"/>
    <col min="10505" max="10505" width="44.77734375" style="361" customWidth="1"/>
    <col min="10506" max="10512" width="38.44140625" style="361" customWidth="1"/>
    <col min="10513" max="10760" width="11" style="361"/>
    <col min="10761" max="10761" width="44.77734375" style="361" customWidth="1"/>
    <col min="10762" max="10768" width="38.44140625" style="361" customWidth="1"/>
    <col min="10769" max="11016" width="11" style="361"/>
    <col min="11017" max="11017" width="44.77734375" style="361" customWidth="1"/>
    <col min="11018" max="11024" width="38.44140625" style="361" customWidth="1"/>
    <col min="11025" max="11272" width="11" style="361"/>
    <col min="11273" max="11273" width="44.77734375" style="361" customWidth="1"/>
    <col min="11274" max="11280" width="38.44140625" style="361" customWidth="1"/>
    <col min="11281" max="11528" width="11" style="361"/>
    <col min="11529" max="11529" width="44.77734375" style="361" customWidth="1"/>
    <col min="11530" max="11536" width="38.44140625" style="361" customWidth="1"/>
    <col min="11537" max="11784" width="11" style="361"/>
    <col min="11785" max="11785" width="44.77734375" style="361" customWidth="1"/>
    <col min="11786" max="11792" width="38.44140625" style="361" customWidth="1"/>
    <col min="11793" max="12040" width="11" style="361"/>
    <col min="12041" max="12041" width="44.77734375" style="361" customWidth="1"/>
    <col min="12042" max="12048" width="38.44140625" style="361" customWidth="1"/>
    <col min="12049" max="12296" width="11" style="361"/>
    <col min="12297" max="12297" width="44.77734375" style="361" customWidth="1"/>
    <col min="12298" max="12304" width="38.44140625" style="361" customWidth="1"/>
    <col min="12305" max="12552" width="11" style="361"/>
    <col min="12553" max="12553" width="44.77734375" style="361" customWidth="1"/>
    <col min="12554" max="12560" width="38.44140625" style="361" customWidth="1"/>
    <col min="12561" max="12808" width="11" style="361"/>
    <col min="12809" max="12809" width="44.77734375" style="361" customWidth="1"/>
    <col min="12810" max="12816" width="38.44140625" style="361" customWidth="1"/>
    <col min="12817" max="13064" width="11" style="361"/>
    <col min="13065" max="13065" width="44.77734375" style="361" customWidth="1"/>
    <col min="13066" max="13072" width="38.44140625" style="361" customWidth="1"/>
    <col min="13073" max="13320" width="11" style="361"/>
    <col min="13321" max="13321" width="44.77734375" style="361" customWidth="1"/>
    <col min="13322" max="13328" width="38.44140625" style="361" customWidth="1"/>
    <col min="13329" max="13576" width="11" style="361"/>
    <col min="13577" max="13577" width="44.77734375" style="361" customWidth="1"/>
    <col min="13578" max="13584" width="38.44140625" style="361" customWidth="1"/>
    <col min="13585" max="13832" width="11" style="361"/>
    <col min="13833" max="13833" width="44.77734375" style="361" customWidth="1"/>
    <col min="13834" max="13840" width="38.44140625" style="361" customWidth="1"/>
    <col min="13841" max="14088" width="11" style="361"/>
    <col min="14089" max="14089" width="44.77734375" style="361" customWidth="1"/>
    <col min="14090" max="14096" width="38.44140625" style="361" customWidth="1"/>
    <col min="14097" max="14344" width="11" style="361"/>
    <col min="14345" max="14345" width="44.77734375" style="361" customWidth="1"/>
    <col min="14346" max="14352" width="38.44140625" style="361" customWidth="1"/>
    <col min="14353" max="14600" width="11" style="361"/>
    <col min="14601" max="14601" width="44.77734375" style="361" customWidth="1"/>
    <col min="14602" max="14608" width="38.44140625" style="361" customWidth="1"/>
    <col min="14609" max="14856" width="11" style="361"/>
    <col min="14857" max="14857" width="44.77734375" style="361" customWidth="1"/>
    <col min="14858" max="14864" width="38.44140625" style="361" customWidth="1"/>
    <col min="14865" max="15112" width="11" style="361"/>
    <col min="15113" max="15113" width="44.77734375" style="361" customWidth="1"/>
    <col min="15114" max="15120" width="38.44140625" style="361" customWidth="1"/>
    <col min="15121" max="15368" width="11" style="361"/>
    <col min="15369" max="15369" width="44.77734375" style="361" customWidth="1"/>
    <col min="15370" max="15376" width="38.44140625" style="361" customWidth="1"/>
    <col min="15377" max="15624" width="11" style="361"/>
    <col min="15625" max="15625" width="44.77734375" style="361" customWidth="1"/>
    <col min="15626" max="15632" width="38.44140625" style="361" customWidth="1"/>
    <col min="15633" max="15880" width="11" style="361"/>
    <col min="15881" max="15881" width="44.77734375" style="361" customWidth="1"/>
    <col min="15882" max="15888" width="38.44140625" style="361" customWidth="1"/>
    <col min="15889" max="16136" width="11" style="361"/>
    <col min="16137" max="16137" width="44.77734375" style="361" customWidth="1"/>
    <col min="16138" max="16144" width="38.44140625" style="361" customWidth="1"/>
    <col min="16145" max="16373" width="11" style="361"/>
    <col min="16374" max="16384" width="11.44140625" style="361"/>
  </cols>
  <sheetData>
    <row r="1" spans="1:18" s="338" customFormat="1" ht="15" customHeight="1">
      <c r="G1" s="335"/>
      <c r="H1" s="336"/>
      <c r="I1" s="336"/>
      <c r="J1" s="336"/>
      <c r="K1" s="336"/>
      <c r="L1" s="337"/>
      <c r="M1" s="1288" t="s">
        <v>496</v>
      </c>
      <c r="N1" s="1288"/>
      <c r="O1" s="1288"/>
      <c r="P1" s="1288"/>
      <c r="Q1" s="1288"/>
      <c r="R1" s="1289"/>
    </row>
    <row r="2" spans="1:18" s="338" customFormat="1" ht="15" customHeight="1">
      <c r="G2" s="339"/>
      <c r="H2" s="340"/>
      <c r="I2" s="340"/>
      <c r="J2" s="340"/>
      <c r="K2" s="340"/>
      <c r="L2" s="341"/>
      <c r="M2" s="1290"/>
      <c r="N2" s="1290"/>
      <c r="O2" s="1290"/>
      <c r="P2" s="1290"/>
      <c r="Q2" s="1290"/>
      <c r="R2" s="1291"/>
    </row>
    <row r="3" spans="1:18" s="338" customFormat="1" ht="15" customHeight="1">
      <c r="G3" s="339"/>
      <c r="H3" s="340"/>
      <c r="I3" s="340"/>
      <c r="J3" s="340"/>
      <c r="K3" s="340"/>
      <c r="L3" s="341"/>
      <c r="M3" s="1290"/>
      <c r="N3" s="1290"/>
      <c r="O3" s="1290"/>
      <c r="P3" s="1290"/>
      <c r="Q3" s="1290"/>
      <c r="R3" s="1291"/>
    </row>
    <row r="4" spans="1:18" s="338" customFormat="1" ht="15" customHeight="1">
      <c r="G4" s="339"/>
      <c r="H4" s="340"/>
      <c r="I4" s="340"/>
      <c r="J4" s="340"/>
      <c r="K4" s="340"/>
      <c r="L4" s="341"/>
      <c r="M4" s="1290"/>
      <c r="N4" s="1290"/>
      <c r="O4" s="1290"/>
      <c r="P4" s="1290"/>
      <c r="Q4" s="1290"/>
      <c r="R4" s="1291"/>
    </row>
    <row r="5" spans="1:18" s="345" customFormat="1" ht="18.75" customHeight="1">
      <c r="G5" s="342"/>
      <c r="H5" s="343"/>
      <c r="I5" s="343"/>
      <c r="J5" s="343"/>
      <c r="K5" s="343"/>
      <c r="L5" s="344"/>
      <c r="M5" s="1290"/>
      <c r="N5" s="1290"/>
      <c r="O5" s="1290"/>
      <c r="P5" s="1290"/>
      <c r="Q5" s="1290"/>
      <c r="R5" s="1291"/>
    </row>
    <row r="6" spans="1:18" s="338" customFormat="1" ht="15" customHeight="1" thickBot="1">
      <c r="G6" s="346"/>
      <c r="H6" s="347"/>
      <c r="I6" s="347"/>
      <c r="J6" s="347"/>
      <c r="K6" s="347"/>
      <c r="L6" s="348"/>
      <c r="M6" s="1292"/>
      <c r="N6" s="1292"/>
      <c r="O6" s="1292"/>
      <c r="P6" s="1292"/>
      <c r="Q6" s="1292"/>
      <c r="R6" s="1293"/>
    </row>
    <row r="7" spans="1:18" s="338" customFormat="1" ht="15" customHeight="1">
      <c r="G7" s="349"/>
      <c r="H7" s="350"/>
      <c r="I7" s="350"/>
      <c r="J7" s="350"/>
      <c r="K7" s="350"/>
      <c r="L7" s="351"/>
      <c r="M7" s="351"/>
      <c r="N7" s="352"/>
      <c r="O7" s="352"/>
      <c r="P7" s="353"/>
      <c r="Q7" s="354"/>
      <c r="R7" s="355"/>
    </row>
    <row r="8" spans="1:18" ht="76.5" customHeight="1">
      <c r="A8" s="983" t="s">
        <v>921</v>
      </c>
      <c r="B8" s="984"/>
      <c r="C8" s="984"/>
      <c r="D8" s="984"/>
      <c r="E8" s="984"/>
      <c r="F8" s="985"/>
      <c r="G8" s="356" t="s">
        <v>830</v>
      </c>
      <c r="H8" s="1203" t="s">
        <v>379</v>
      </c>
      <c r="I8" s="1204"/>
      <c r="J8" s="1204"/>
      <c r="K8" s="1204"/>
      <c r="L8" s="1204"/>
      <c r="M8" s="1205"/>
      <c r="N8" s="357" t="s">
        <v>377</v>
      </c>
      <c r="O8" s="358" t="s">
        <v>797</v>
      </c>
      <c r="P8" s="359" t="s">
        <v>380</v>
      </c>
      <c r="Q8" s="360" t="s">
        <v>381</v>
      </c>
      <c r="R8" s="357" t="s">
        <v>378</v>
      </c>
    </row>
    <row r="9" spans="1:18" ht="26.25" customHeight="1">
      <c r="A9" s="640"/>
      <c r="B9" s="640"/>
      <c r="C9" s="640"/>
      <c r="D9" s="640"/>
      <c r="E9" s="640"/>
      <c r="F9" s="640"/>
      <c r="G9" s="362">
        <v>1</v>
      </c>
      <c r="H9" s="1296" t="s">
        <v>336</v>
      </c>
      <c r="I9" s="1297"/>
      <c r="J9" s="1297"/>
      <c r="K9" s="1297"/>
      <c r="L9" s="1297"/>
      <c r="M9" s="1297"/>
      <c r="N9" s="1297"/>
      <c r="O9" s="1298"/>
      <c r="P9" s="1297"/>
      <c r="Q9" s="1297"/>
      <c r="R9" s="1299"/>
    </row>
    <row r="10" spans="1:18" ht="33" customHeight="1">
      <c r="A10" s="640"/>
      <c r="B10" s="640"/>
      <c r="C10" s="640"/>
      <c r="D10" s="640"/>
      <c r="E10" s="640"/>
      <c r="F10" s="640"/>
      <c r="G10" s="363">
        <f>G9+1</f>
        <v>2</v>
      </c>
      <c r="H10" s="1222"/>
      <c r="I10" s="1300" t="s">
        <v>259</v>
      </c>
      <c r="J10" s="1301"/>
      <c r="K10" s="1301"/>
      <c r="L10" s="1301"/>
      <c r="M10" s="1301"/>
      <c r="N10" s="364">
        <f>SUM(N11:N19)</f>
        <v>0</v>
      </c>
      <c r="O10" s="364">
        <f t="shared" ref="O10:R10" si="0">SUM(O11:O19)</f>
        <v>0</v>
      </c>
      <c r="P10" s="364">
        <f t="shared" si="0"/>
        <v>0</v>
      </c>
      <c r="Q10" s="364">
        <f t="shared" si="0"/>
        <v>0</v>
      </c>
      <c r="R10" s="364">
        <f t="shared" si="0"/>
        <v>0</v>
      </c>
    </row>
    <row r="11" spans="1:18" ht="33" customHeight="1">
      <c r="A11" s="640"/>
      <c r="B11" s="640"/>
      <c r="C11" s="640"/>
      <c r="D11" s="640"/>
      <c r="E11" s="640"/>
      <c r="F11" s="640"/>
      <c r="G11" s="363">
        <f t="shared" ref="G11:G74" si="1">G10+1</f>
        <v>3</v>
      </c>
      <c r="H11" s="1223"/>
      <c r="I11" s="1212"/>
      <c r="J11" s="1056" t="s">
        <v>258</v>
      </c>
      <c r="K11" s="1002"/>
      <c r="L11" s="1002"/>
      <c r="M11" s="1003"/>
      <c r="N11" s="639">
        <f>IFERROR(VLOOKUP(E11,'Balance de prueba'!$A$2:$F$500,6,0),0)+IFERROR(VLOOKUP(D11,'Balance de prueba'!$A$2:$F$500,6,0),0)+IFERROR(VLOOKUP(C11,'Balance de prueba'!$A$2:$F$500,6,0),0)+IFERROR(VLOOKUP(B11,'Balance de prueba'!$A$2:$F$500,6,0),0)+IFERROR(VLOOKUP(A11,'Balance de prueba'!$A$2:$F$500,6,0),0)+IFERROR(VLOOKUP(F11,'Balance de prueba'!$A$2:$F$500,6,0),0)</f>
        <v>0</v>
      </c>
      <c r="O11" s="366"/>
      <c r="P11" s="365"/>
      <c r="Q11" s="365"/>
      <c r="R11" s="367">
        <f>N11+O11-P11+Q11</f>
        <v>0</v>
      </c>
    </row>
    <row r="12" spans="1:18" ht="33" customHeight="1">
      <c r="A12" s="640"/>
      <c r="B12" s="640"/>
      <c r="C12" s="640"/>
      <c r="D12" s="640"/>
      <c r="E12" s="640"/>
      <c r="F12" s="640"/>
      <c r="G12" s="363">
        <f t="shared" si="1"/>
        <v>4</v>
      </c>
      <c r="H12" s="1223"/>
      <c r="I12" s="1213"/>
      <c r="J12" s="1056" t="s">
        <v>256</v>
      </c>
      <c r="K12" s="1002"/>
      <c r="L12" s="1002"/>
      <c r="M12" s="1003"/>
      <c r="N12" s="639">
        <f>IFERROR(VLOOKUP(E12,'Balance de prueba'!$A$2:$F$500,6,0),0)+IFERROR(VLOOKUP(D12,'Balance de prueba'!$A$2:$F$500,6,0),0)+IFERROR(VLOOKUP(C12,'Balance de prueba'!$A$2:$F$500,6,0),0)+IFERROR(VLOOKUP(B12,'Balance de prueba'!$A$2:$F$500,6,0),0)+IFERROR(VLOOKUP(A12,'Balance de prueba'!$A$2:$F$500,6,0),0)+IFERROR(VLOOKUP(F12,'Balance de prueba'!$A$2:$F$500,6,0),0)</f>
        <v>0</v>
      </c>
      <c r="O12" s="369"/>
      <c r="P12" s="368"/>
      <c r="Q12" s="368"/>
      <c r="R12" s="367">
        <f t="shared" ref="R12:R36" si="2">N12+O12-P12+Q12</f>
        <v>0</v>
      </c>
    </row>
    <row r="13" spans="1:18" ht="33" customHeight="1">
      <c r="A13" s="640"/>
      <c r="B13" s="640"/>
      <c r="C13" s="640"/>
      <c r="D13" s="640"/>
      <c r="E13" s="640"/>
      <c r="F13" s="640"/>
      <c r="G13" s="363">
        <f t="shared" si="1"/>
        <v>5</v>
      </c>
      <c r="H13" s="1223"/>
      <c r="I13" s="1213"/>
      <c r="J13" s="1056" t="s">
        <v>262</v>
      </c>
      <c r="K13" s="1002"/>
      <c r="L13" s="1002"/>
      <c r="M13" s="1003"/>
      <c r="N13" s="639">
        <f>IFERROR(VLOOKUP(E13,'Balance de prueba'!$A$2:$F$500,6,0),0)+IFERROR(VLOOKUP(D13,'Balance de prueba'!$A$2:$F$500,6,0),0)+IFERROR(VLOOKUP(C13,'Balance de prueba'!$A$2:$F$500,6,0),0)+IFERROR(VLOOKUP(B13,'Balance de prueba'!$A$2:$F$500,6,0),0)+IFERROR(VLOOKUP(A13,'Balance de prueba'!$A$2:$F$500,6,0),0)+IFERROR(VLOOKUP(F13,'Balance de prueba'!$A$2:$F$500,6,0),0)</f>
        <v>0</v>
      </c>
      <c r="O13" s="369"/>
      <c r="P13" s="368"/>
      <c r="Q13" s="368"/>
      <c r="R13" s="367">
        <f t="shared" si="2"/>
        <v>0</v>
      </c>
    </row>
    <row r="14" spans="1:18" ht="33" customHeight="1">
      <c r="A14" s="640"/>
      <c r="B14" s="640"/>
      <c r="C14" s="640"/>
      <c r="D14" s="640"/>
      <c r="E14" s="640"/>
      <c r="F14" s="640"/>
      <c r="G14" s="363">
        <f t="shared" si="1"/>
        <v>6</v>
      </c>
      <c r="H14" s="1223"/>
      <c r="I14" s="1213"/>
      <c r="J14" s="1054" t="s">
        <v>835</v>
      </c>
      <c r="K14" s="1145"/>
      <c r="L14" s="1145"/>
      <c r="M14" s="1087"/>
      <c r="N14" s="639">
        <f>IFERROR(VLOOKUP(E14,'Balance de prueba'!$A$2:$F$500,6,0),0)+IFERROR(VLOOKUP(D14,'Balance de prueba'!$A$2:$F$500,6,0),0)+IFERROR(VLOOKUP(C14,'Balance de prueba'!$A$2:$F$500,6,0),0)+IFERROR(VLOOKUP(B14,'Balance de prueba'!$A$2:$F$500,6,0),0)+IFERROR(VLOOKUP(A14,'Balance de prueba'!$A$2:$F$500,6,0),0)+IFERROR(VLOOKUP(F14,'Balance de prueba'!$A$2:$F$500,6,0),0)</f>
        <v>0</v>
      </c>
      <c r="O14" s="370"/>
      <c r="P14" s="370"/>
      <c r="Q14" s="370"/>
      <c r="R14" s="367">
        <f t="shared" si="2"/>
        <v>0</v>
      </c>
    </row>
    <row r="15" spans="1:18" ht="33" customHeight="1">
      <c r="A15" s="640"/>
      <c r="B15" s="640"/>
      <c r="C15" s="640"/>
      <c r="D15" s="640"/>
      <c r="E15" s="640"/>
      <c r="F15" s="640"/>
      <c r="G15" s="363">
        <f t="shared" si="1"/>
        <v>7</v>
      </c>
      <c r="H15" s="1223"/>
      <c r="I15" s="1213"/>
      <c r="J15" s="1056" t="s">
        <v>774</v>
      </c>
      <c r="K15" s="1002"/>
      <c r="L15" s="1002"/>
      <c r="M15" s="1003"/>
      <c r="N15" s="639">
        <f>IFERROR(VLOOKUP(E15,'Balance de prueba'!$A$2:$F$500,6,0),0)+IFERROR(VLOOKUP(D15,'Balance de prueba'!$A$2:$F$500,6,0),0)+IFERROR(VLOOKUP(C15,'Balance de prueba'!$A$2:$F$500,6,0),0)+IFERROR(VLOOKUP(B15,'Balance de prueba'!$A$2:$F$500,6,0),0)+IFERROR(VLOOKUP(A15,'Balance de prueba'!$A$2:$F$500,6,0),0)+IFERROR(VLOOKUP(F15,'Balance de prueba'!$A$2:$F$500,6,0),0)</f>
        <v>0</v>
      </c>
      <c r="O15" s="369"/>
      <c r="P15" s="368"/>
      <c r="Q15" s="368"/>
      <c r="R15" s="367">
        <f t="shared" si="2"/>
        <v>0</v>
      </c>
    </row>
    <row r="16" spans="1:18" ht="33" customHeight="1">
      <c r="A16" s="640"/>
      <c r="B16" s="640"/>
      <c r="C16" s="640"/>
      <c r="D16" s="640"/>
      <c r="E16" s="640"/>
      <c r="F16" s="640"/>
      <c r="G16" s="363">
        <f t="shared" si="1"/>
        <v>8</v>
      </c>
      <c r="H16" s="1223"/>
      <c r="I16" s="1213"/>
      <c r="J16" s="1056" t="s">
        <v>254</v>
      </c>
      <c r="K16" s="1002"/>
      <c r="L16" s="1002"/>
      <c r="M16" s="1003"/>
      <c r="N16" s="639">
        <f>IFERROR(VLOOKUP(E16,'Balance de prueba'!$A$2:$F$500,6,0),0)+IFERROR(VLOOKUP(D16,'Balance de prueba'!$A$2:$F$500,6,0),0)+IFERROR(VLOOKUP(C16,'Balance de prueba'!$A$2:$F$500,6,0),0)+IFERROR(VLOOKUP(B16,'Balance de prueba'!$A$2:$F$500,6,0),0)+IFERROR(VLOOKUP(A16,'Balance de prueba'!$A$2:$F$500,6,0),0)+IFERROR(VLOOKUP(F16,'Balance de prueba'!$A$2:$F$500,6,0),0)</f>
        <v>0</v>
      </c>
      <c r="O16" s="369"/>
      <c r="P16" s="368"/>
      <c r="Q16" s="368"/>
      <c r="R16" s="367">
        <f t="shared" si="2"/>
        <v>0</v>
      </c>
    </row>
    <row r="17" spans="1:19" ht="33" customHeight="1">
      <c r="A17" s="640"/>
      <c r="B17" s="640"/>
      <c r="C17" s="640"/>
      <c r="D17" s="640"/>
      <c r="E17" s="640"/>
      <c r="F17" s="640"/>
      <c r="G17" s="363">
        <f t="shared" si="1"/>
        <v>9</v>
      </c>
      <c r="H17" s="1223"/>
      <c r="I17" s="1213"/>
      <c r="J17" s="1056" t="s">
        <v>645</v>
      </c>
      <c r="K17" s="1002"/>
      <c r="L17" s="1002"/>
      <c r="M17" s="1003"/>
      <c r="N17" s="639">
        <f>IFERROR(VLOOKUP(E17,'Balance de prueba'!$A$2:$F$500,6,0),0)+IFERROR(VLOOKUP(D17,'Balance de prueba'!$A$2:$F$500,6,0),0)+IFERROR(VLOOKUP(C17,'Balance de prueba'!$A$2:$F$500,6,0),0)+IFERROR(VLOOKUP(B17,'Balance de prueba'!$A$2:$F$500,6,0),0)+IFERROR(VLOOKUP(A17,'Balance de prueba'!$A$2:$F$500,6,0),0)+IFERROR(VLOOKUP(F17,'Balance de prueba'!$A$2:$F$500,6,0),0)</f>
        <v>0</v>
      </c>
      <c r="O17" s="369"/>
      <c r="P17" s="368"/>
      <c r="Q17" s="368"/>
      <c r="R17" s="367">
        <f t="shared" si="2"/>
        <v>0</v>
      </c>
    </row>
    <row r="18" spans="1:19" ht="33" customHeight="1">
      <c r="A18" s="640"/>
      <c r="B18" s="640"/>
      <c r="C18" s="640"/>
      <c r="D18" s="640"/>
      <c r="E18" s="640"/>
      <c r="F18" s="640"/>
      <c r="G18" s="363">
        <f t="shared" si="1"/>
        <v>10</v>
      </c>
      <c r="H18" s="1223"/>
      <c r="I18" s="1213"/>
      <c r="J18" s="1054" t="s">
        <v>665</v>
      </c>
      <c r="K18" s="1145"/>
      <c r="L18" s="1145"/>
      <c r="M18" s="1087"/>
      <c r="N18" s="371"/>
      <c r="O18" s="371"/>
      <c r="P18" s="371"/>
      <c r="Q18" s="370"/>
      <c r="R18" s="367">
        <f t="shared" si="2"/>
        <v>0</v>
      </c>
    </row>
    <row r="19" spans="1:19" ht="33" customHeight="1">
      <c r="A19" s="640"/>
      <c r="B19" s="640"/>
      <c r="C19" s="640"/>
      <c r="D19" s="640"/>
      <c r="E19" s="640"/>
      <c r="F19" s="640"/>
      <c r="G19" s="363">
        <f t="shared" si="1"/>
        <v>11</v>
      </c>
      <c r="H19" s="1223"/>
      <c r="I19" s="1214"/>
      <c r="J19" s="1056" t="s">
        <v>177</v>
      </c>
      <c r="K19" s="1002"/>
      <c r="L19" s="1002"/>
      <c r="M19" s="1003"/>
      <c r="N19" s="372"/>
      <c r="O19" s="373"/>
      <c r="P19" s="372"/>
      <c r="Q19" s="368"/>
      <c r="R19" s="367">
        <f t="shared" si="2"/>
        <v>0</v>
      </c>
    </row>
    <row r="20" spans="1:19" ht="27" customHeight="1">
      <c r="A20" s="640"/>
      <c r="B20" s="640"/>
      <c r="C20" s="640"/>
      <c r="D20" s="640"/>
      <c r="E20" s="640"/>
      <c r="F20" s="640"/>
      <c r="G20" s="363">
        <f t="shared" si="1"/>
        <v>12</v>
      </c>
      <c r="H20" s="1223"/>
      <c r="I20" s="1302" t="s">
        <v>639</v>
      </c>
      <c r="J20" s="1303"/>
      <c r="K20" s="1303"/>
      <c r="L20" s="1303"/>
      <c r="M20" s="1304"/>
      <c r="N20" s="374">
        <f>SUM(N21:N24)</f>
        <v>0</v>
      </c>
      <c r="O20" s="374">
        <f t="shared" ref="O20:R20" si="3">SUM(O21:O24)</f>
        <v>0</v>
      </c>
      <c r="P20" s="374">
        <f t="shared" si="3"/>
        <v>0</v>
      </c>
      <c r="Q20" s="374">
        <f t="shared" si="3"/>
        <v>0</v>
      </c>
      <c r="R20" s="374">
        <f t="shared" si="3"/>
        <v>0</v>
      </c>
    </row>
    <row r="21" spans="1:19" ht="33" customHeight="1">
      <c r="A21" s="640"/>
      <c r="B21" s="640"/>
      <c r="C21" s="640"/>
      <c r="D21" s="640"/>
      <c r="E21" s="640"/>
      <c r="F21" s="640"/>
      <c r="G21" s="363">
        <f t="shared" si="1"/>
        <v>13</v>
      </c>
      <c r="H21" s="1223"/>
      <c r="I21" s="1206"/>
      <c r="J21" s="1056" t="s">
        <v>263</v>
      </c>
      <c r="K21" s="1002"/>
      <c r="L21" s="1002"/>
      <c r="M21" s="1003"/>
      <c r="N21" s="639">
        <f>IFERROR(VLOOKUP(E21,'Balance de prueba'!$A$2:$F$500,6,0),0)+IFERROR(VLOOKUP(D21,'Balance de prueba'!$A$2:$F$500,6,0),0)+IFERROR(VLOOKUP(C21,'Balance de prueba'!$A$2:$F$500,6,0),0)+IFERROR(VLOOKUP(B21,'Balance de prueba'!$A$2:$F$500,6,0),0)+IFERROR(VLOOKUP(A21,'Balance de prueba'!$A$2:$F$500,6,0),0)+IFERROR(VLOOKUP(F21,'Balance de prueba'!$A$2:$F$500,6,0),0)</f>
        <v>0</v>
      </c>
      <c r="O21" s="369"/>
      <c r="P21" s="368"/>
      <c r="Q21" s="368"/>
      <c r="R21" s="367">
        <f t="shared" si="2"/>
        <v>0</v>
      </c>
    </row>
    <row r="22" spans="1:19" ht="33" customHeight="1">
      <c r="A22" s="640"/>
      <c r="B22" s="640"/>
      <c r="C22" s="640"/>
      <c r="D22" s="640"/>
      <c r="E22" s="640"/>
      <c r="F22" s="640"/>
      <c r="G22" s="363">
        <f t="shared" si="1"/>
        <v>14</v>
      </c>
      <c r="H22" s="1223"/>
      <c r="I22" s="1207"/>
      <c r="J22" s="1056" t="s">
        <v>249</v>
      </c>
      <c r="K22" s="1002"/>
      <c r="L22" s="1002"/>
      <c r="M22" s="1003"/>
      <c r="N22" s="639">
        <f>IFERROR(VLOOKUP(E22,'Balance de prueba'!$A$2:$F$500,6,0),0)+IFERROR(VLOOKUP(D22,'Balance de prueba'!$A$2:$F$500,6,0),0)+IFERROR(VLOOKUP(C22,'Balance de prueba'!$A$2:$F$500,6,0),0)+IFERROR(VLOOKUP(B22,'Balance de prueba'!$A$2:$F$500,6,0),0)+IFERROR(VLOOKUP(A22,'Balance de prueba'!$A$2:$F$500,6,0),0)+IFERROR(VLOOKUP(F22,'Balance de prueba'!$A$2:$F$500,6,0),0)</f>
        <v>0</v>
      </c>
      <c r="O22" s="369"/>
      <c r="P22" s="368"/>
      <c r="Q22" s="368"/>
      <c r="R22" s="367">
        <f t="shared" si="2"/>
        <v>0</v>
      </c>
      <c r="S22" s="375"/>
    </row>
    <row r="23" spans="1:19" ht="33" customHeight="1">
      <c r="A23" s="640"/>
      <c r="B23" s="640"/>
      <c r="C23" s="640"/>
      <c r="D23" s="640"/>
      <c r="E23" s="640"/>
      <c r="F23" s="640"/>
      <c r="G23" s="363">
        <f t="shared" si="1"/>
        <v>15</v>
      </c>
      <c r="H23" s="1223"/>
      <c r="I23" s="1207"/>
      <c r="J23" s="1056" t="s">
        <v>886</v>
      </c>
      <c r="K23" s="1002"/>
      <c r="L23" s="1002"/>
      <c r="M23" s="1003"/>
      <c r="N23" s="639">
        <f>IFERROR(VLOOKUP(E23,'Balance de prueba'!$A$2:$F$500,6,0),0)+IFERROR(VLOOKUP(D23,'Balance de prueba'!$A$2:$F$500,6,0),0)+IFERROR(VLOOKUP(C23,'Balance de prueba'!$A$2:$F$500,6,0),0)+IFERROR(VLOOKUP(B23,'Balance de prueba'!$A$2:$F$500,6,0),0)+IFERROR(VLOOKUP(A23,'Balance de prueba'!$A$2:$F$500,6,0),0)+IFERROR(VLOOKUP(F23,'Balance de prueba'!$A$2:$F$500,6,0),0)</f>
        <v>0</v>
      </c>
      <c r="O23" s="369"/>
      <c r="P23" s="368"/>
      <c r="Q23" s="368"/>
      <c r="R23" s="367">
        <f t="shared" si="2"/>
        <v>0</v>
      </c>
    </row>
    <row r="24" spans="1:19" ht="33" customHeight="1">
      <c r="A24" s="640"/>
      <c r="B24" s="640"/>
      <c r="C24" s="640"/>
      <c r="D24" s="640"/>
      <c r="E24" s="640"/>
      <c r="F24" s="640"/>
      <c r="G24" s="363">
        <f t="shared" si="1"/>
        <v>16</v>
      </c>
      <c r="H24" s="1223"/>
      <c r="I24" s="1208"/>
      <c r="J24" s="1056" t="s">
        <v>177</v>
      </c>
      <c r="K24" s="1002"/>
      <c r="L24" s="1002"/>
      <c r="M24" s="1003"/>
      <c r="N24" s="372"/>
      <c r="O24" s="373"/>
      <c r="P24" s="372"/>
      <c r="Q24" s="368"/>
      <c r="R24" s="367">
        <f t="shared" si="2"/>
        <v>0</v>
      </c>
    </row>
    <row r="25" spans="1:19" ht="33" customHeight="1">
      <c r="A25" s="640"/>
      <c r="B25" s="640"/>
      <c r="C25" s="640"/>
      <c r="D25" s="640"/>
      <c r="E25" s="640"/>
      <c r="F25" s="640"/>
      <c r="G25" s="363">
        <f t="shared" si="1"/>
        <v>17</v>
      </c>
      <c r="H25" s="1223"/>
      <c r="I25" s="1305" t="s">
        <v>261</v>
      </c>
      <c r="J25" s="1306"/>
      <c r="K25" s="1306"/>
      <c r="L25" s="1306"/>
      <c r="M25" s="1307"/>
      <c r="N25" s="376">
        <f>SUM(N26:N36)</f>
        <v>0</v>
      </c>
      <c r="O25" s="376">
        <f t="shared" ref="O25:R25" si="4">SUM(O26:O36)</f>
        <v>0</v>
      </c>
      <c r="P25" s="376">
        <f t="shared" si="4"/>
        <v>0</v>
      </c>
      <c r="Q25" s="376">
        <f t="shared" si="4"/>
        <v>0</v>
      </c>
      <c r="R25" s="376">
        <f t="shared" si="4"/>
        <v>0</v>
      </c>
    </row>
    <row r="26" spans="1:19" ht="27" customHeight="1">
      <c r="A26" s="640"/>
      <c r="B26" s="640"/>
      <c r="C26" s="640"/>
      <c r="D26" s="640"/>
      <c r="E26" s="640"/>
      <c r="F26" s="640"/>
      <c r="G26" s="363">
        <f t="shared" si="1"/>
        <v>18</v>
      </c>
      <c r="H26" s="1223"/>
      <c r="I26" s="1209"/>
      <c r="J26" s="1056" t="s">
        <v>731</v>
      </c>
      <c r="K26" s="1002"/>
      <c r="L26" s="1002"/>
      <c r="M26" s="1003"/>
      <c r="N26" s="639">
        <f>IFERROR(VLOOKUP(E26,'Balance de prueba'!$A$2:$F$500,6,0),0)+IFERROR(VLOOKUP(D26,'Balance de prueba'!$A$2:$F$500,6,0),0)+IFERROR(VLOOKUP(C26,'Balance de prueba'!$A$2:$F$500,6,0),0)+IFERROR(VLOOKUP(B26,'Balance de prueba'!$A$2:$F$500,6,0),0)+IFERROR(VLOOKUP(A26,'Balance de prueba'!$A$2:$F$500,6,0),0)+IFERROR(VLOOKUP(F26,'Balance de prueba'!$A$2:$F$500,6,0),0)</f>
        <v>0</v>
      </c>
      <c r="O26" s="369"/>
      <c r="P26" s="368"/>
      <c r="Q26" s="368"/>
      <c r="R26" s="367">
        <f t="shared" si="2"/>
        <v>0</v>
      </c>
    </row>
    <row r="27" spans="1:19" ht="33" customHeight="1">
      <c r="A27" s="640"/>
      <c r="B27" s="640"/>
      <c r="C27" s="640"/>
      <c r="D27" s="640"/>
      <c r="E27" s="640"/>
      <c r="F27" s="640"/>
      <c r="G27" s="363">
        <f t="shared" si="1"/>
        <v>19</v>
      </c>
      <c r="H27" s="1223"/>
      <c r="I27" s="1210"/>
      <c r="J27" s="1056" t="s">
        <v>419</v>
      </c>
      <c r="K27" s="1002"/>
      <c r="L27" s="1002"/>
      <c r="M27" s="1003"/>
      <c r="N27" s="639">
        <f>IFERROR(VLOOKUP(E27,'Balance de prueba'!$A$2:$F$500,6,0),0)+IFERROR(VLOOKUP(D27,'Balance de prueba'!$A$2:$F$500,6,0),0)+IFERROR(VLOOKUP(C27,'Balance de prueba'!$A$2:$F$500,6,0),0)+IFERROR(VLOOKUP(B27,'Balance de prueba'!$A$2:$F$500,6,0),0)+IFERROR(VLOOKUP(A27,'Balance de prueba'!$A$2:$F$500,6,0),0)+IFERROR(VLOOKUP(F27,'Balance de prueba'!$A$2:$F$500,6,0),0)</f>
        <v>0</v>
      </c>
      <c r="O27" s="369"/>
      <c r="P27" s="368"/>
      <c r="Q27" s="372"/>
      <c r="R27" s="367">
        <f t="shared" si="2"/>
        <v>0</v>
      </c>
    </row>
    <row r="28" spans="1:19" ht="33" customHeight="1">
      <c r="A28" s="640"/>
      <c r="B28" s="640"/>
      <c r="C28" s="640"/>
      <c r="D28" s="640"/>
      <c r="E28" s="640"/>
      <c r="F28" s="640"/>
      <c r="G28" s="363">
        <f t="shared" si="1"/>
        <v>20</v>
      </c>
      <c r="H28" s="1223"/>
      <c r="I28" s="1210"/>
      <c r="J28" s="1054" t="s">
        <v>833</v>
      </c>
      <c r="K28" s="1145"/>
      <c r="L28" s="1145"/>
      <c r="M28" s="1087"/>
      <c r="N28" s="639">
        <f>IFERROR(VLOOKUP(E28,'Balance de prueba'!$A$2:$F$500,6,0),0)+IFERROR(VLOOKUP(D28,'Balance de prueba'!$A$2:$F$500,6,0),0)+IFERROR(VLOOKUP(C28,'Balance de prueba'!$A$2:$F$500,6,0),0)+IFERROR(VLOOKUP(B28,'Balance de prueba'!$A$2:$F$500,6,0),0)+IFERROR(VLOOKUP(A28,'Balance de prueba'!$A$2:$F$500,6,0),0)+IFERROR(VLOOKUP(F28,'Balance de prueba'!$A$2:$F$500,6,0),0)</f>
        <v>0</v>
      </c>
      <c r="O28" s="370"/>
      <c r="P28" s="370"/>
      <c r="Q28" s="370"/>
      <c r="R28" s="367">
        <f t="shared" si="2"/>
        <v>0</v>
      </c>
    </row>
    <row r="29" spans="1:19" ht="33" customHeight="1">
      <c r="A29" s="640"/>
      <c r="B29" s="640"/>
      <c r="C29" s="640"/>
      <c r="D29" s="640"/>
      <c r="E29" s="640"/>
      <c r="F29" s="640"/>
      <c r="G29" s="363">
        <f t="shared" si="1"/>
        <v>21</v>
      </c>
      <c r="H29" s="1223"/>
      <c r="I29" s="1210"/>
      <c r="J29" s="1054" t="s">
        <v>799</v>
      </c>
      <c r="K29" s="1145"/>
      <c r="L29" s="1145"/>
      <c r="M29" s="1087"/>
      <c r="N29" s="639">
        <f>IFERROR(VLOOKUP(E29,'Balance de prueba'!$A$2:$F$500,6,0),0)+IFERROR(VLOOKUP(D29,'Balance de prueba'!$A$2:$F$500,6,0),0)+IFERROR(VLOOKUP(C29,'Balance de prueba'!$A$2:$F$500,6,0),0)+IFERROR(VLOOKUP(B29,'Balance de prueba'!$A$2:$F$500,6,0),0)+IFERROR(VLOOKUP(A29,'Balance de prueba'!$A$2:$F$500,6,0),0)+IFERROR(VLOOKUP(F29,'Balance de prueba'!$A$2:$F$500,6,0),0)</f>
        <v>0</v>
      </c>
      <c r="O29" s="370"/>
      <c r="P29" s="370"/>
      <c r="Q29" s="370"/>
      <c r="R29" s="367">
        <f t="shared" si="2"/>
        <v>0</v>
      </c>
    </row>
    <row r="30" spans="1:19" ht="33" customHeight="1">
      <c r="A30" s="640"/>
      <c r="B30" s="640"/>
      <c r="C30" s="640"/>
      <c r="D30" s="640"/>
      <c r="E30" s="640"/>
      <c r="F30" s="640"/>
      <c r="G30" s="363">
        <f t="shared" si="1"/>
        <v>22</v>
      </c>
      <c r="H30" s="1223"/>
      <c r="I30" s="1210"/>
      <c r="J30" s="1054" t="s">
        <v>801</v>
      </c>
      <c r="K30" s="1145"/>
      <c r="L30" s="1145"/>
      <c r="M30" s="1087"/>
      <c r="N30" s="639">
        <f>IFERROR(VLOOKUP(E30,'Balance de prueba'!$A$2:$F$500,6,0),0)+IFERROR(VLOOKUP(D30,'Balance de prueba'!$A$2:$F$500,6,0),0)+IFERROR(VLOOKUP(C30,'Balance de prueba'!$A$2:$F$500,6,0),0)+IFERROR(VLOOKUP(B30,'Balance de prueba'!$A$2:$F$500,6,0),0)+IFERROR(VLOOKUP(A30,'Balance de prueba'!$A$2:$F$500,6,0),0)+IFERROR(VLOOKUP(F30,'Balance de prueba'!$A$2:$F$500,6,0),0)</f>
        <v>0</v>
      </c>
      <c r="O30" s="370"/>
      <c r="P30" s="370"/>
      <c r="Q30" s="370"/>
      <c r="R30" s="367">
        <f t="shared" si="2"/>
        <v>0</v>
      </c>
    </row>
    <row r="31" spans="1:19" ht="24.75" customHeight="1">
      <c r="A31" s="640"/>
      <c r="B31" s="640"/>
      <c r="C31" s="640"/>
      <c r="D31" s="640"/>
      <c r="E31" s="640"/>
      <c r="F31" s="640"/>
      <c r="G31" s="363">
        <f t="shared" si="1"/>
        <v>23</v>
      </c>
      <c r="H31" s="1223"/>
      <c r="I31" s="1210"/>
      <c r="J31" s="1056" t="s">
        <v>93</v>
      </c>
      <c r="K31" s="1197"/>
      <c r="L31" s="1197"/>
      <c r="M31" s="1198"/>
      <c r="N31" s="639">
        <f>IFERROR(VLOOKUP(E31,'Balance de prueba'!$A$2:$F$500,6,0),0)+IFERROR(VLOOKUP(D31,'Balance de prueba'!$A$2:$F$500,6,0),0)+IFERROR(VLOOKUP(C31,'Balance de prueba'!$A$2:$F$500,6,0),0)+IFERROR(VLOOKUP(B31,'Balance de prueba'!$A$2:$F$500,6,0),0)+IFERROR(VLOOKUP(A31,'Balance de prueba'!$A$2:$F$500,6,0),0)+IFERROR(VLOOKUP(F31,'Balance de prueba'!$A$2:$F$500,6,0),0)</f>
        <v>0</v>
      </c>
      <c r="O31" s="369"/>
      <c r="P31" s="368"/>
      <c r="Q31" s="368"/>
      <c r="R31" s="367">
        <f t="shared" si="2"/>
        <v>0</v>
      </c>
    </row>
    <row r="32" spans="1:19" ht="27" customHeight="1">
      <c r="A32" s="640"/>
      <c r="B32" s="640"/>
      <c r="C32" s="640"/>
      <c r="D32" s="640"/>
      <c r="E32" s="640"/>
      <c r="F32" s="640"/>
      <c r="G32" s="363">
        <f t="shared" si="1"/>
        <v>24</v>
      </c>
      <c r="H32" s="1223"/>
      <c r="I32" s="1210"/>
      <c r="J32" s="1056" t="s">
        <v>84</v>
      </c>
      <c r="K32" s="1002"/>
      <c r="L32" s="1002"/>
      <c r="M32" s="1003"/>
      <c r="N32" s="639">
        <f>IFERROR(VLOOKUP(E32,'Balance de prueba'!$A$2:$F$500,6,0),0)+IFERROR(VLOOKUP(D32,'Balance de prueba'!$A$2:$F$500,6,0),0)+IFERROR(VLOOKUP(C32,'Balance de prueba'!$A$2:$F$500,6,0),0)+IFERROR(VLOOKUP(B32,'Balance de prueba'!$A$2:$F$500,6,0),0)+IFERROR(VLOOKUP(A32,'Balance de prueba'!$A$2:$F$500,6,0),0)+IFERROR(VLOOKUP(F32,'Balance de prueba'!$A$2:$F$500,6,0),0)</f>
        <v>0</v>
      </c>
      <c r="O32" s="369"/>
      <c r="P32" s="368"/>
      <c r="Q32" s="368"/>
      <c r="R32" s="367">
        <f t="shared" si="2"/>
        <v>0</v>
      </c>
    </row>
    <row r="33" spans="1:18" ht="30.75" customHeight="1">
      <c r="A33" s="640"/>
      <c r="B33" s="640"/>
      <c r="C33" s="640"/>
      <c r="D33" s="640"/>
      <c r="E33" s="640"/>
      <c r="F33" s="640"/>
      <c r="G33" s="363">
        <f t="shared" si="1"/>
        <v>25</v>
      </c>
      <c r="H33" s="1223"/>
      <c r="I33" s="1210"/>
      <c r="J33" s="1056" t="s">
        <v>264</v>
      </c>
      <c r="K33" s="1002"/>
      <c r="L33" s="1002"/>
      <c r="M33" s="1003"/>
      <c r="N33" s="639">
        <f>IFERROR(VLOOKUP(E33,'Balance de prueba'!$A$2:$F$500,6,0),0)+IFERROR(VLOOKUP(D33,'Balance de prueba'!$A$2:$F$500,6,0),0)+IFERROR(VLOOKUP(C33,'Balance de prueba'!$A$2:$F$500,6,0),0)+IFERROR(VLOOKUP(B33,'Balance de prueba'!$A$2:$F$500,6,0),0)+IFERROR(VLOOKUP(A33,'Balance de prueba'!$A$2:$F$500,6,0),0)+IFERROR(VLOOKUP(F33,'Balance de prueba'!$A$2:$F$500,6,0),0)</f>
        <v>0</v>
      </c>
      <c r="O33" s="369"/>
      <c r="P33" s="368"/>
      <c r="Q33" s="368"/>
      <c r="R33" s="367">
        <f t="shared" si="2"/>
        <v>0</v>
      </c>
    </row>
    <row r="34" spans="1:18" ht="26.25" customHeight="1">
      <c r="A34" s="640"/>
      <c r="B34" s="640"/>
      <c r="C34" s="640"/>
      <c r="D34" s="640"/>
      <c r="E34" s="640"/>
      <c r="F34" s="640"/>
      <c r="G34" s="363">
        <f t="shared" si="1"/>
        <v>26</v>
      </c>
      <c r="H34" s="1223"/>
      <c r="I34" s="1210"/>
      <c r="J34" s="1056" t="s">
        <v>255</v>
      </c>
      <c r="K34" s="1002"/>
      <c r="L34" s="1002"/>
      <c r="M34" s="1003"/>
      <c r="N34" s="639">
        <f>IFERROR(VLOOKUP(E34,'Balance de prueba'!$A$2:$F$500,6,0),0)+IFERROR(VLOOKUP(D34,'Balance de prueba'!$A$2:$F$500,6,0),0)+IFERROR(VLOOKUP(C34,'Balance de prueba'!$A$2:$F$500,6,0),0)+IFERROR(VLOOKUP(B34,'Balance de prueba'!$A$2:$F$500,6,0),0)+IFERROR(VLOOKUP(A34,'Balance de prueba'!$A$2:$F$500,6,0),0)+IFERROR(VLOOKUP(F34,'Balance de prueba'!$A$2:$F$500,6,0),0)</f>
        <v>0</v>
      </c>
      <c r="O34" s="369"/>
      <c r="P34" s="368"/>
      <c r="Q34" s="368"/>
      <c r="R34" s="367">
        <f t="shared" si="2"/>
        <v>0</v>
      </c>
    </row>
    <row r="35" spans="1:18" ht="26.25" customHeight="1">
      <c r="A35" s="640"/>
      <c r="B35" s="640"/>
      <c r="C35" s="640"/>
      <c r="D35" s="640"/>
      <c r="E35" s="640"/>
      <c r="F35" s="640"/>
      <c r="G35" s="363">
        <f t="shared" si="1"/>
        <v>27</v>
      </c>
      <c r="H35" s="1223"/>
      <c r="I35" s="1210"/>
      <c r="J35" s="1054" t="s">
        <v>665</v>
      </c>
      <c r="K35" s="1145"/>
      <c r="L35" s="1145"/>
      <c r="M35" s="1087"/>
      <c r="N35" s="371"/>
      <c r="O35" s="371"/>
      <c r="P35" s="371"/>
      <c r="Q35" s="370"/>
      <c r="R35" s="367">
        <f t="shared" si="2"/>
        <v>0</v>
      </c>
    </row>
    <row r="36" spans="1:18" ht="33" customHeight="1">
      <c r="A36" s="640"/>
      <c r="B36" s="640"/>
      <c r="C36" s="640"/>
      <c r="D36" s="640"/>
      <c r="E36" s="640"/>
      <c r="F36" s="640"/>
      <c r="G36" s="363">
        <f t="shared" si="1"/>
        <v>28</v>
      </c>
      <c r="H36" s="1223"/>
      <c r="I36" s="1211"/>
      <c r="J36" s="1056" t="s">
        <v>237</v>
      </c>
      <c r="K36" s="1002"/>
      <c r="L36" s="1002"/>
      <c r="M36" s="1003"/>
      <c r="N36" s="372"/>
      <c r="O36" s="373"/>
      <c r="P36" s="372"/>
      <c r="Q36" s="368"/>
      <c r="R36" s="367">
        <f t="shared" si="2"/>
        <v>0</v>
      </c>
    </row>
    <row r="37" spans="1:18" ht="26.25" customHeight="1">
      <c r="A37" s="640"/>
      <c r="B37" s="640"/>
      <c r="C37" s="640"/>
      <c r="D37" s="640"/>
      <c r="E37" s="640"/>
      <c r="F37" s="640"/>
      <c r="G37" s="363">
        <f t="shared" si="1"/>
        <v>29</v>
      </c>
      <c r="H37" s="1223"/>
      <c r="I37" s="1308" t="s">
        <v>252</v>
      </c>
      <c r="J37" s="1309"/>
      <c r="K37" s="1309"/>
      <c r="L37" s="1309"/>
      <c r="M37" s="1310"/>
      <c r="N37" s="377">
        <f>N38+N59+N62+N65+N71+N81+N91+N104+N111+N116+N127+N128</f>
        <v>0</v>
      </c>
      <c r="O37" s="378"/>
      <c r="P37" s="377">
        <f>P38+P59+P62+P65+P71+P91+P104+P111+P116+P127+P128</f>
        <v>0</v>
      </c>
      <c r="Q37" s="377">
        <f>Q38+Q59+Q62+Q65+Q71+Q91+Q104+Q111+Q116+Q127+Q128</f>
        <v>0</v>
      </c>
      <c r="R37" s="377">
        <f>R38+R59+R62+R65+R71+R91+R104+R111+R116+R127+R128</f>
        <v>0</v>
      </c>
    </row>
    <row r="38" spans="1:18" ht="26.25" customHeight="1">
      <c r="A38" s="640"/>
      <c r="B38" s="640"/>
      <c r="C38" s="640"/>
      <c r="D38" s="640"/>
      <c r="E38" s="640"/>
      <c r="F38" s="640"/>
      <c r="G38" s="363">
        <f t="shared" si="1"/>
        <v>30</v>
      </c>
      <c r="H38" s="1223"/>
      <c r="I38" s="1272"/>
      <c r="J38" s="1161" t="s">
        <v>375</v>
      </c>
      <c r="K38" s="1163"/>
      <c r="L38" s="1163"/>
      <c r="M38" s="1164"/>
      <c r="N38" s="379">
        <f>N39-N55</f>
        <v>0</v>
      </c>
      <c r="O38" s="379">
        <f t="shared" ref="O38:R38" si="5">O39-O55</f>
        <v>0</v>
      </c>
      <c r="P38" s="379">
        <f t="shared" si="5"/>
        <v>0</v>
      </c>
      <c r="Q38" s="379">
        <f t="shared" si="5"/>
        <v>0</v>
      </c>
      <c r="R38" s="379">
        <f t="shared" si="5"/>
        <v>0</v>
      </c>
    </row>
    <row r="39" spans="1:18" ht="26.25" customHeight="1">
      <c r="A39" s="640"/>
      <c r="B39" s="640"/>
      <c r="C39" s="640"/>
      <c r="D39" s="640"/>
      <c r="E39" s="640"/>
      <c r="F39" s="640"/>
      <c r="G39" s="363">
        <f t="shared" si="1"/>
        <v>31</v>
      </c>
      <c r="H39" s="1223"/>
      <c r="I39" s="1273"/>
      <c r="J39" s="1196"/>
      <c r="K39" s="1161" t="s">
        <v>376</v>
      </c>
      <c r="L39" s="1163"/>
      <c r="M39" s="1164"/>
      <c r="N39" s="379">
        <f>SUM(N40:N54)</f>
        <v>0</v>
      </c>
      <c r="O39" s="379">
        <f t="shared" ref="O39:R39" si="6">SUM(O40:O54)</f>
        <v>0</v>
      </c>
      <c r="P39" s="379">
        <f t="shared" si="6"/>
        <v>0</v>
      </c>
      <c r="Q39" s="379">
        <f t="shared" si="6"/>
        <v>0</v>
      </c>
      <c r="R39" s="379">
        <f t="shared" si="6"/>
        <v>0</v>
      </c>
    </row>
    <row r="40" spans="1:18" ht="26.25" customHeight="1">
      <c r="A40" s="640"/>
      <c r="B40" s="640"/>
      <c r="C40" s="640"/>
      <c r="D40" s="640"/>
      <c r="E40" s="640"/>
      <c r="F40" s="640"/>
      <c r="G40" s="363">
        <f t="shared" si="1"/>
        <v>32</v>
      </c>
      <c r="H40" s="1223"/>
      <c r="I40" s="1273"/>
      <c r="J40" s="1275"/>
      <c r="K40" s="1105"/>
      <c r="L40" s="1260" t="s">
        <v>24</v>
      </c>
      <c r="M40" s="380" t="s">
        <v>324</v>
      </c>
      <c r="N40" s="639">
        <f>IFERROR(VLOOKUP(E40,'Balance de prueba'!$A$2:$F$500,6,0),0)+IFERROR(VLOOKUP(D40,'Balance de prueba'!$A$2:$F$500,6,0),0)+IFERROR(VLOOKUP(C40,'Balance de prueba'!$A$2:$F$500,6,0),0)+IFERROR(VLOOKUP(B40,'Balance de prueba'!$A$2:$F$500,6,0),0)+IFERROR(VLOOKUP(A40,'Balance de prueba'!$A$2:$F$500,6,0),0)+IFERROR(VLOOKUP(F40,'Balance de prueba'!$A$2:$F$500,6,0),0)</f>
        <v>0</v>
      </c>
      <c r="O40" s="382"/>
      <c r="P40" s="381"/>
      <c r="Q40" s="381"/>
      <c r="R40" s="367">
        <f t="shared" ref="R40:R102" si="7">N40+O40-P40+Q40</f>
        <v>0</v>
      </c>
    </row>
    <row r="41" spans="1:18" ht="18.75" customHeight="1">
      <c r="A41" s="640"/>
      <c r="B41" s="640"/>
      <c r="C41" s="640"/>
      <c r="D41" s="640"/>
      <c r="E41" s="640"/>
      <c r="F41" s="640"/>
      <c r="G41" s="363">
        <f t="shared" si="1"/>
        <v>33</v>
      </c>
      <c r="H41" s="1223"/>
      <c r="I41" s="1273"/>
      <c r="J41" s="1275"/>
      <c r="K41" s="1106"/>
      <c r="L41" s="1121"/>
      <c r="M41" s="380" t="s">
        <v>646</v>
      </c>
      <c r="N41" s="639">
        <f>IFERROR(VLOOKUP(E41,'Balance de prueba'!$A$2:$F$500,6,0),0)+IFERROR(VLOOKUP(D41,'Balance de prueba'!$A$2:$F$500,6,0),0)+IFERROR(VLOOKUP(C41,'Balance de prueba'!$A$2:$F$500,6,0),0)+IFERROR(VLOOKUP(B41,'Balance de prueba'!$A$2:$F$500,6,0),0)+IFERROR(VLOOKUP(A41,'Balance de prueba'!$A$2:$F$500,6,0),0)+IFERROR(VLOOKUP(F41,'Balance de prueba'!$A$2:$F$500,6,0),0)</f>
        <v>0</v>
      </c>
      <c r="O41" s="382"/>
      <c r="P41" s="381"/>
      <c r="Q41" s="381"/>
      <c r="R41" s="367">
        <f t="shared" si="7"/>
        <v>0</v>
      </c>
    </row>
    <row r="42" spans="1:18" ht="22.5" customHeight="1">
      <c r="A42" s="640"/>
      <c r="B42" s="640"/>
      <c r="C42" s="640"/>
      <c r="D42" s="640"/>
      <c r="E42" s="640"/>
      <c r="F42" s="640"/>
      <c r="G42" s="363">
        <f t="shared" si="1"/>
        <v>34</v>
      </c>
      <c r="H42" s="1223"/>
      <c r="I42" s="1273"/>
      <c r="J42" s="1275"/>
      <c r="K42" s="1106"/>
      <c r="L42" s="1121"/>
      <c r="M42" s="380" t="s">
        <v>325</v>
      </c>
      <c r="N42" s="639">
        <f>IFERROR(VLOOKUP(E42,'Balance de prueba'!$A$2:$F$500,6,0),0)+IFERROR(VLOOKUP(D42,'Balance de prueba'!$A$2:$F$500,6,0),0)+IFERROR(VLOOKUP(C42,'Balance de prueba'!$A$2:$F$500,6,0),0)+IFERROR(VLOOKUP(B42,'Balance de prueba'!$A$2:$F$500,6,0),0)+IFERROR(VLOOKUP(A42,'Balance de prueba'!$A$2:$F$500,6,0),0)+IFERROR(VLOOKUP(F42,'Balance de prueba'!$A$2:$F$500,6,0),0)</f>
        <v>0</v>
      </c>
      <c r="O42" s="382"/>
      <c r="P42" s="381"/>
      <c r="Q42" s="381"/>
      <c r="R42" s="367">
        <f t="shared" si="7"/>
        <v>0</v>
      </c>
    </row>
    <row r="43" spans="1:18" ht="26.25" customHeight="1">
      <c r="A43" s="640"/>
      <c r="B43" s="640"/>
      <c r="C43" s="640"/>
      <c r="D43" s="640"/>
      <c r="E43" s="640"/>
      <c r="F43" s="640"/>
      <c r="G43" s="363">
        <f t="shared" si="1"/>
        <v>35</v>
      </c>
      <c r="H43" s="1223"/>
      <c r="I43" s="1273"/>
      <c r="J43" s="1275"/>
      <c r="K43" s="1106"/>
      <c r="L43" s="1121"/>
      <c r="M43" s="380" t="s">
        <v>326</v>
      </c>
      <c r="N43" s="639">
        <f>IFERROR(VLOOKUP(E43,'Balance de prueba'!$A$2:$F$500,6,0),0)+IFERROR(VLOOKUP(D43,'Balance de prueba'!$A$2:$F$500,6,0),0)+IFERROR(VLOOKUP(C43,'Balance de prueba'!$A$2:$F$500,6,0),0)+IFERROR(VLOOKUP(B43,'Balance de prueba'!$A$2:$F$500,6,0),0)+IFERROR(VLOOKUP(A43,'Balance de prueba'!$A$2:$F$500,6,0),0)+IFERROR(VLOOKUP(F43,'Balance de prueba'!$A$2:$F$500,6,0),0)</f>
        <v>0</v>
      </c>
      <c r="O43" s="382"/>
      <c r="P43" s="381"/>
      <c r="Q43" s="381"/>
      <c r="R43" s="367">
        <f t="shared" si="7"/>
        <v>0</v>
      </c>
    </row>
    <row r="44" spans="1:18" ht="33" customHeight="1">
      <c r="A44" s="640"/>
      <c r="B44" s="640"/>
      <c r="C44" s="640"/>
      <c r="D44" s="640"/>
      <c r="E44" s="640"/>
      <c r="F44" s="640"/>
      <c r="G44" s="363">
        <f t="shared" si="1"/>
        <v>36</v>
      </c>
      <c r="H44" s="1223"/>
      <c r="I44" s="1273"/>
      <c r="J44" s="1275"/>
      <c r="K44" s="1106"/>
      <c r="L44" s="1295"/>
      <c r="M44" s="383" t="s">
        <v>406</v>
      </c>
      <c r="N44" s="639">
        <f>IFERROR(VLOOKUP(E44,'Balance de prueba'!$A$2:$F$500,6,0),0)+IFERROR(VLOOKUP(D44,'Balance de prueba'!$A$2:$F$500,6,0),0)+IFERROR(VLOOKUP(C44,'Balance de prueba'!$A$2:$F$500,6,0),0)+IFERROR(VLOOKUP(B44,'Balance de prueba'!$A$2:$F$500,6,0),0)+IFERROR(VLOOKUP(A44,'Balance de prueba'!$A$2:$F$500,6,0),0)+IFERROR(VLOOKUP(F44,'Balance de prueba'!$A$2:$F$500,6,0),0)</f>
        <v>0</v>
      </c>
      <c r="O44" s="382"/>
      <c r="P44" s="382"/>
      <c r="Q44" s="382"/>
      <c r="R44" s="367">
        <f t="shared" si="7"/>
        <v>0</v>
      </c>
    </row>
    <row r="45" spans="1:18" ht="26.25" customHeight="1">
      <c r="A45" s="640"/>
      <c r="B45" s="640"/>
      <c r="C45" s="640"/>
      <c r="D45" s="640"/>
      <c r="E45" s="640"/>
      <c r="F45" s="640"/>
      <c r="G45" s="363">
        <f t="shared" si="1"/>
        <v>37</v>
      </c>
      <c r="H45" s="1223"/>
      <c r="I45" s="1273"/>
      <c r="J45" s="1275"/>
      <c r="K45" s="1106"/>
      <c r="L45" s="1121"/>
      <c r="M45" s="380" t="s">
        <v>327</v>
      </c>
      <c r="N45" s="639">
        <f>IFERROR(VLOOKUP(E45,'Balance de prueba'!$A$2:$F$500,6,0),0)+IFERROR(VLOOKUP(D45,'Balance de prueba'!$A$2:$F$500,6,0),0)+IFERROR(VLOOKUP(C45,'Balance de prueba'!$A$2:$F$500,6,0),0)+IFERROR(VLOOKUP(B45,'Balance de prueba'!$A$2:$F$500,6,0),0)+IFERROR(VLOOKUP(A45,'Balance de prueba'!$A$2:$F$500,6,0),0)+IFERROR(VLOOKUP(F45,'Balance de prueba'!$A$2:$F$500,6,0),0)</f>
        <v>0</v>
      </c>
      <c r="O45" s="382"/>
      <c r="P45" s="381"/>
      <c r="Q45" s="381"/>
      <c r="R45" s="367">
        <f t="shared" si="7"/>
        <v>0</v>
      </c>
    </row>
    <row r="46" spans="1:18" ht="26.25" customHeight="1">
      <c r="A46" s="640"/>
      <c r="B46" s="640"/>
      <c r="C46" s="640"/>
      <c r="D46" s="640"/>
      <c r="E46" s="640"/>
      <c r="F46" s="640"/>
      <c r="G46" s="363">
        <f t="shared" si="1"/>
        <v>38</v>
      </c>
      <c r="H46" s="1223"/>
      <c r="I46" s="1273"/>
      <c r="J46" s="1275"/>
      <c r="K46" s="1106"/>
      <c r="L46" s="1260" t="s">
        <v>188</v>
      </c>
      <c r="M46" s="380" t="s">
        <v>324</v>
      </c>
      <c r="N46" s="639">
        <f>IFERROR(VLOOKUP(E46,'Balance de prueba'!$A$2:$F$500,6,0),0)+IFERROR(VLOOKUP(D46,'Balance de prueba'!$A$2:$F$500,6,0),0)+IFERROR(VLOOKUP(C46,'Balance de prueba'!$A$2:$F$500,6,0),0)+IFERROR(VLOOKUP(B46,'Balance de prueba'!$A$2:$F$500,6,0),0)+IFERROR(VLOOKUP(A46,'Balance de prueba'!$A$2:$F$500,6,0),0)+IFERROR(VLOOKUP(F46,'Balance de prueba'!$A$2:$F$500,6,0),0)</f>
        <v>0</v>
      </c>
      <c r="O46" s="382"/>
      <c r="P46" s="381"/>
      <c r="Q46" s="381"/>
      <c r="R46" s="367">
        <f t="shared" si="7"/>
        <v>0</v>
      </c>
    </row>
    <row r="47" spans="1:18" ht="26.25" customHeight="1">
      <c r="A47" s="640"/>
      <c r="B47" s="640"/>
      <c r="C47" s="640"/>
      <c r="D47" s="640"/>
      <c r="E47" s="640"/>
      <c r="F47" s="640"/>
      <c r="G47" s="363">
        <f t="shared" si="1"/>
        <v>39</v>
      </c>
      <c r="H47" s="1223"/>
      <c r="I47" s="1273"/>
      <c r="J47" s="1275"/>
      <c r="K47" s="1106"/>
      <c r="L47" s="1121"/>
      <c r="M47" s="380" t="s">
        <v>646</v>
      </c>
      <c r="N47" s="639">
        <f>IFERROR(VLOOKUP(E47,'Balance de prueba'!$A$2:$F$500,6,0),0)+IFERROR(VLOOKUP(D47,'Balance de prueba'!$A$2:$F$500,6,0),0)+IFERROR(VLOOKUP(C47,'Balance de prueba'!$A$2:$F$500,6,0),0)+IFERROR(VLOOKUP(B47,'Balance de prueba'!$A$2:$F$500,6,0),0)+IFERROR(VLOOKUP(A47,'Balance de prueba'!$A$2:$F$500,6,0),0)+IFERROR(VLOOKUP(F47,'Balance de prueba'!$A$2:$F$500,6,0),0)</f>
        <v>0</v>
      </c>
      <c r="O47" s="382"/>
      <c r="P47" s="381"/>
      <c r="Q47" s="381"/>
      <c r="R47" s="367">
        <f t="shared" si="7"/>
        <v>0</v>
      </c>
    </row>
    <row r="48" spans="1:18" ht="26.25" customHeight="1">
      <c r="A48" s="640"/>
      <c r="B48" s="640"/>
      <c r="C48" s="640"/>
      <c r="D48" s="640"/>
      <c r="E48" s="640"/>
      <c r="F48" s="640"/>
      <c r="G48" s="363">
        <f t="shared" si="1"/>
        <v>40</v>
      </c>
      <c r="H48" s="1223"/>
      <c r="I48" s="1273"/>
      <c r="J48" s="1275"/>
      <c r="K48" s="1106"/>
      <c r="L48" s="1121"/>
      <c r="M48" s="380" t="s">
        <v>325</v>
      </c>
      <c r="N48" s="639">
        <f>IFERROR(VLOOKUP(E48,'Balance de prueba'!$A$2:$F$500,6,0),0)+IFERROR(VLOOKUP(D48,'Balance de prueba'!$A$2:$F$500,6,0),0)+IFERROR(VLOOKUP(C48,'Balance de prueba'!$A$2:$F$500,6,0),0)+IFERROR(VLOOKUP(B48,'Balance de prueba'!$A$2:$F$500,6,0),0)+IFERROR(VLOOKUP(A48,'Balance de prueba'!$A$2:$F$500,6,0),0)+IFERROR(VLOOKUP(F48,'Balance de prueba'!$A$2:$F$500,6,0),0)</f>
        <v>0</v>
      </c>
      <c r="O48" s="382"/>
      <c r="P48" s="381"/>
      <c r="Q48" s="381"/>
      <c r="R48" s="367">
        <f t="shared" si="7"/>
        <v>0</v>
      </c>
    </row>
    <row r="49" spans="1:28" ht="26.25" customHeight="1">
      <c r="A49" s="640"/>
      <c r="B49" s="640"/>
      <c r="C49" s="640"/>
      <c r="D49" s="640"/>
      <c r="E49" s="640"/>
      <c r="F49" s="640"/>
      <c r="G49" s="363">
        <f t="shared" si="1"/>
        <v>41</v>
      </c>
      <c r="H49" s="1223"/>
      <c r="I49" s="1273"/>
      <c r="J49" s="1275"/>
      <c r="K49" s="1106"/>
      <c r="L49" s="1121"/>
      <c r="M49" s="380" t="s">
        <v>326</v>
      </c>
      <c r="N49" s="639">
        <f>IFERROR(VLOOKUP(E49,'Balance de prueba'!$A$2:$F$500,6,0),0)+IFERROR(VLOOKUP(D49,'Balance de prueba'!$A$2:$F$500,6,0),0)+IFERROR(VLOOKUP(C49,'Balance de prueba'!$A$2:$F$500,6,0),0)+IFERROR(VLOOKUP(B49,'Balance de prueba'!$A$2:$F$500,6,0),0)+IFERROR(VLOOKUP(A49,'Balance de prueba'!$A$2:$F$500,6,0),0)+IFERROR(VLOOKUP(F49,'Balance de prueba'!$A$2:$F$500,6,0),0)</f>
        <v>0</v>
      </c>
      <c r="O49" s="382"/>
      <c r="P49" s="381"/>
      <c r="Q49" s="381"/>
      <c r="R49" s="367">
        <f t="shared" si="7"/>
        <v>0</v>
      </c>
    </row>
    <row r="50" spans="1:28" ht="33.75" customHeight="1">
      <c r="A50" s="640"/>
      <c r="B50" s="640"/>
      <c r="C50" s="640"/>
      <c r="D50" s="640"/>
      <c r="E50" s="640"/>
      <c r="F50" s="640"/>
      <c r="G50" s="363">
        <f t="shared" si="1"/>
        <v>42</v>
      </c>
      <c r="H50" s="1223"/>
      <c r="I50" s="1273"/>
      <c r="J50" s="1275"/>
      <c r="K50" s="1106"/>
      <c r="L50" s="1295"/>
      <c r="M50" s="383" t="s">
        <v>406</v>
      </c>
      <c r="N50" s="639">
        <f>IFERROR(VLOOKUP(E50,'Balance de prueba'!$A$2:$F$500,6,0),0)+IFERROR(VLOOKUP(D50,'Balance de prueba'!$A$2:$F$500,6,0),0)+IFERROR(VLOOKUP(C50,'Balance de prueba'!$A$2:$F$500,6,0),0)+IFERROR(VLOOKUP(B50,'Balance de prueba'!$A$2:$F$500,6,0),0)+IFERROR(VLOOKUP(A50,'Balance de prueba'!$A$2:$F$500,6,0),0)+IFERROR(VLOOKUP(F50,'Balance de prueba'!$A$2:$F$500,6,0),0)</f>
        <v>0</v>
      </c>
      <c r="O50" s="382"/>
      <c r="P50" s="382"/>
      <c r="Q50" s="382"/>
      <c r="R50" s="367">
        <f t="shared" si="7"/>
        <v>0</v>
      </c>
    </row>
    <row r="51" spans="1:28" ht="26.25" customHeight="1">
      <c r="A51" s="640"/>
      <c r="B51" s="640"/>
      <c r="C51" s="640"/>
      <c r="D51" s="640"/>
      <c r="E51" s="640"/>
      <c r="F51" s="640"/>
      <c r="G51" s="363">
        <f t="shared" si="1"/>
        <v>43</v>
      </c>
      <c r="H51" s="1223"/>
      <c r="I51" s="1273"/>
      <c r="J51" s="1275"/>
      <c r="K51" s="1106"/>
      <c r="L51" s="1121"/>
      <c r="M51" s="380" t="s">
        <v>640</v>
      </c>
      <c r="N51" s="639">
        <f>IFERROR(VLOOKUP(E51,'Balance de prueba'!$A$2:$F$500,6,0),0)+IFERROR(VLOOKUP(D51,'Balance de prueba'!$A$2:$F$500,6,0),0)+IFERROR(VLOOKUP(C51,'Balance de prueba'!$A$2:$F$500,6,0),0)+IFERROR(VLOOKUP(B51,'Balance de prueba'!$A$2:$F$500,6,0),0)+IFERROR(VLOOKUP(A51,'Balance de prueba'!$A$2:$F$500,6,0),0)+IFERROR(VLOOKUP(F51,'Balance de prueba'!$A$2:$F$500,6,0),0)</f>
        <v>0</v>
      </c>
      <c r="O51" s="382"/>
      <c r="P51" s="381"/>
      <c r="Q51" s="381"/>
      <c r="R51" s="367">
        <f t="shared" si="7"/>
        <v>0</v>
      </c>
    </row>
    <row r="52" spans="1:28" ht="18" customHeight="1">
      <c r="A52" s="640"/>
      <c r="B52" s="640"/>
      <c r="C52" s="640"/>
      <c r="D52" s="640"/>
      <c r="E52" s="640"/>
      <c r="F52" s="640"/>
      <c r="G52" s="363">
        <f t="shared" si="1"/>
        <v>44</v>
      </c>
      <c r="H52" s="1223"/>
      <c r="I52" s="1273"/>
      <c r="J52" s="1275"/>
      <c r="K52" s="1106"/>
      <c r="L52" s="1030" t="s">
        <v>656</v>
      </c>
      <c r="M52" s="1229"/>
      <c r="N52" s="639">
        <f>IFERROR(VLOOKUP(E52,'Balance de prueba'!$A$2:$F$500,6,0),0)+IFERROR(VLOOKUP(D52,'Balance de prueba'!$A$2:$F$500,6,0),0)+IFERROR(VLOOKUP(C52,'Balance de prueba'!$A$2:$F$500,6,0),0)+IFERROR(VLOOKUP(B52,'Balance de prueba'!$A$2:$F$500,6,0),0)+IFERROR(VLOOKUP(A52,'Balance de prueba'!$A$2:$F$500,6,0),0)+IFERROR(VLOOKUP(F52,'Balance de prueba'!$A$2:$F$500,6,0),0)</f>
        <v>0</v>
      </c>
      <c r="O52" s="385"/>
      <c r="P52" s="384"/>
      <c r="Q52" s="384"/>
      <c r="R52" s="367">
        <f t="shared" si="7"/>
        <v>0</v>
      </c>
    </row>
    <row r="53" spans="1:28" ht="18" customHeight="1">
      <c r="A53" s="640"/>
      <c r="B53" s="640"/>
      <c r="C53" s="640"/>
      <c r="D53" s="640"/>
      <c r="E53" s="640"/>
      <c r="F53" s="640"/>
      <c r="G53" s="363">
        <f t="shared" si="1"/>
        <v>45</v>
      </c>
      <c r="H53" s="1223"/>
      <c r="I53" s="1273"/>
      <c r="J53" s="1275"/>
      <c r="K53" s="1106"/>
      <c r="L53" s="1030" t="s">
        <v>657</v>
      </c>
      <c r="M53" s="1229"/>
      <c r="N53" s="639">
        <f>IFERROR(VLOOKUP(E53,'Balance de prueba'!$A$2:$F$500,6,0),0)+IFERROR(VLOOKUP(D53,'Balance de prueba'!$A$2:$F$500,6,0),0)+IFERROR(VLOOKUP(C53,'Balance de prueba'!$A$2:$F$500,6,0),0)+IFERROR(VLOOKUP(B53,'Balance de prueba'!$A$2:$F$500,6,0),0)+IFERROR(VLOOKUP(A53,'Balance de prueba'!$A$2:$F$500,6,0),0)+IFERROR(VLOOKUP(F53,'Balance de prueba'!$A$2:$F$500,6,0),0)</f>
        <v>0</v>
      </c>
      <c r="O53" s="385"/>
      <c r="P53" s="384"/>
      <c r="Q53" s="384"/>
      <c r="R53" s="367">
        <f t="shared" si="7"/>
        <v>0</v>
      </c>
    </row>
    <row r="54" spans="1:28" ht="18" customHeight="1">
      <c r="A54" s="640"/>
      <c r="B54" s="640"/>
      <c r="C54" s="640"/>
      <c r="D54" s="640"/>
      <c r="E54" s="640"/>
      <c r="F54" s="640"/>
      <c r="G54" s="363">
        <f t="shared" si="1"/>
        <v>46</v>
      </c>
      <c r="H54" s="1223"/>
      <c r="I54" s="1273"/>
      <c r="J54" s="1275"/>
      <c r="K54" s="1107"/>
      <c r="L54" s="1030" t="s">
        <v>268</v>
      </c>
      <c r="M54" s="1294"/>
      <c r="N54" s="639">
        <f>IFERROR(VLOOKUP(E54,'Balance de prueba'!$A$2:$F$500,6,0),0)+IFERROR(VLOOKUP(D54,'Balance de prueba'!$A$2:$F$500,6,0),0)+IFERROR(VLOOKUP(C54,'Balance de prueba'!$A$2:$F$500,6,0),0)+IFERROR(VLOOKUP(B54,'Balance de prueba'!$A$2:$F$500,6,0),0)+IFERROR(VLOOKUP(A54,'Balance de prueba'!$A$2:$F$500,6,0),0)+IFERROR(VLOOKUP(F54,'Balance de prueba'!$A$2:$F$500,6,0),0)</f>
        <v>0</v>
      </c>
      <c r="O54" s="385"/>
      <c r="P54" s="384"/>
      <c r="Q54" s="384"/>
      <c r="R54" s="367">
        <f t="shared" si="7"/>
        <v>0</v>
      </c>
    </row>
    <row r="55" spans="1:28" ht="18" customHeight="1">
      <c r="A55" s="640"/>
      <c r="B55" s="640"/>
      <c r="C55" s="640"/>
      <c r="D55" s="640"/>
      <c r="E55" s="640"/>
      <c r="F55" s="640"/>
      <c r="G55" s="363">
        <f t="shared" si="1"/>
        <v>47</v>
      </c>
      <c r="H55" s="1223"/>
      <c r="I55" s="1273"/>
      <c r="J55" s="1275"/>
      <c r="K55" s="1277" t="s">
        <v>234</v>
      </c>
      <c r="L55" s="1278"/>
      <c r="M55" s="1279"/>
      <c r="N55" s="386">
        <f>SUM(N56:N58)</f>
        <v>0</v>
      </c>
      <c r="O55" s="386">
        <f t="shared" ref="O55:R55" si="8">SUM(O56:O58)</f>
        <v>0</v>
      </c>
      <c r="P55" s="386">
        <f t="shared" si="8"/>
        <v>0</v>
      </c>
      <c r="Q55" s="386">
        <f t="shared" si="8"/>
        <v>0</v>
      </c>
      <c r="R55" s="386">
        <f t="shared" si="8"/>
        <v>0</v>
      </c>
    </row>
    <row r="56" spans="1:28" ht="18" customHeight="1">
      <c r="A56" s="640"/>
      <c r="B56" s="640"/>
      <c r="C56" s="640"/>
      <c r="D56" s="640"/>
      <c r="E56" s="640"/>
      <c r="F56" s="640"/>
      <c r="G56" s="363">
        <f t="shared" si="1"/>
        <v>48</v>
      </c>
      <c r="H56" s="1223"/>
      <c r="I56" s="1273"/>
      <c r="J56" s="1275"/>
      <c r="K56" s="1275"/>
      <c r="L56" s="1056" t="s">
        <v>236</v>
      </c>
      <c r="M56" s="1280"/>
      <c r="N56" s="639">
        <f>IFERROR(VLOOKUP(E56,'Balance de prueba'!$A$2:$F$500,6,0),0)+IFERROR(VLOOKUP(D56,'Balance de prueba'!$A$2:$F$500,6,0),0)+IFERROR(VLOOKUP(C56,'Balance de prueba'!$A$2:$F$500,6,0),0)+IFERROR(VLOOKUP(B56,'Balance de prueba'!$A$2:$F$500,6,0),0)+IFERROR(VLOOKUP(A56,'Balance de prueba'!$A$2:$F$500,6,0),0)+IFERROR(VLOOKUP(F56,'Balance de prueba'!$A$2:$F$500,6,0),0)</f>
        <v>0</v>
      </c>
      <c r="O56" s="382"/>
      <c r="P56" s="381"/>
      <c r="Q56" s="381"/>
      <c r="R56" s="367">
        <f t="shared" si="7"/>
        <v>0</v>
      </c>
    </row>
    <row r="57" spans="1:28" ht="18" customHeight="1">
      <c r="A57" s="640"/>
      <c r="B57" s="640"/>
      <c r="C57" s="640"/>
      <c r="D57" s="640"/>
      <c r="E57" s="640"/>
      <c r="F57" s="640"/>
      <c r="G57" s="363">
        <f t="shared" si="1"/>
        <v>49</v>
      </c>
      <c r="H57" s="1223"/>
      <c r="I57" s="1273"/>
      <c r="J57" s="1275"/>
      <c r="K57" s="1275"/>
      <c r="L57" s="1056" t="s">
        <v>235</v>
      </c>
      <c r="M57" s="1280"/>
      <c r="N57" s="639">
        <f>IFERROR(VLOOKUP(E57,'Balance de prueba'!$A$2:$F$500,6,0),0)+IFERROR(VLOOKUP(D57,'Balance de prueba'!$A$2:$F$500,6,0),0)+IFERROR(VLOOKUP(C57,'Balance de prueba'!$A$2:$F$500,6,0),0)+IFERROR(VLOOKUP(B57,'Balance de prueba'!$A$2:$F$500,6,0),0)+IFERROR(VLOOKUP(A57,'Balance de prueba'!$A$2:$F$500,6,0),0)+IFERROR(VLOOKUP(F57,'Balance de prueba'!$A$2:$F$500,6,0),0)</f>
        <v>0</v>
      </c>
      <c r="O57" s="382"/>
      <c r="P57" s="381"/>
      <c r="Q57" s="381"/>
      <c r="R57" s="367">
        <f t="shared" si="7"/>
        <v>0</v>
      </c>
    </row>
    <row r="58" spans="1:28" ht="18" customHeight="1">
      <c r="A58" s="640"/>
      <c r="B58" s="640"/>
      <c r="C58" s="640"/>
      <c r="D58" s="640"/>
      <c r="E58" s="640"/>
      <c r="F58" s="640"/>
      <c r="G58" s="363">
        <f t="shared" si="1"/>
        <v>50</v>
      </c>
      <c r="H58" s="1223"/>
      <c r="I58" s="1273"/>
      <c r="J58" s="1276"/>
      <c r="K58" s="1276"/>
      <c r="L58" s="1056" t="s">
        <v>658</v>
      </c>
      <c r="M58" s="1280"/>
      <c r="N58" s="639">
        <f>IFERROR(VLOOKUP(E58,'Balance de prueba'!$A$2:$F$500,6,0),0)+IFERROR(VLOOKUP(D58,'Balance de prueba'!$A$2:$F$500,6,0),0)+IFERROR(VLOOKUP(C58,'Balance de prueba'!$A$2:$F$500,6,0),0)+IFERROR(VLOOKUP(B58,'Balance de prueba'!$A$2:$F$500,6,0),0)+IFERROR(VLOOKUP(A58,'Balance de prueba'!$A$2:$F$500,6,0),0)+IFERROR(VLOOKUP(F58,'Balance de prueba'!$A$2:$F$500,6,0),0)</f>
        <v>0</v>
      </c>
      <c r="O58" s="382"/>
      <c r="P58" s="381"/>
      <c r="Q58" s="381"/>
      <c r="R58" s="367">
        <f t="shared" si="7"/>
        <v>0</v>
      </c>
    </row>
    <row r="59" spans="1:28" ht="18" customHeight="1">
      <c r="A59" s="640"/>
      <c r="B59" s="640"/>
      <c r="C59" s="640"/>
      <c r="D59" s="640"/>
      <c r="E59" s="640"/>
      <c r="F59" s="640"/>
      <c r="G59" s="363">
        <f t="shared" si="1"/>
        <v>51</v>
      </c>
      <c r="H59" s="1223"/>
      <c r="I59" s="1273"/>
      <c r="J59" s="1161" t="s">
        <v>265</v>
      </c>
      <c r="K59" s="1159"/>
      <c r="L59" s="1159"/>
      <c r="M59" s="1160"/>
      <c r="N59" s="387">
        <f>SUM(N60:N61)</f>
        <v>0</v>
      </c>
      <c r="O59" s="387">
        <f t="shared" ref="O59:R59" si="9">SUM(O60:O61)</f>
        <v>0</v>
      </c>
      <c r="P59" s="387">
        <f t="shared" si="9"/>
        <v>0</v>
      </c>
      <c r="Q59" s="387">
        <f t="shared" si="9"/>
        <v>0</v>
      </c>
      <c r="R59" s="387">
        <f t="shared" si="9"/>
        <v>0</v>
      </c>
    </row>
    <row r="60" spans="1:28" ht="18" customHeight="1">
      <c r="A60" s="640"/>
      <c r="B60" s="640"/>
      <c r="C60" s="640"/>
      <c r="D60" s="640"/>
      <c r="E60" s="640"/>
      <c r="F60" s="640"/>
      <c r="G60" s="363">
        <f t="shared" si="1"/>
        <v>52</v>
      </c>
      <c r="H60" s="1223"/>
      <c r="I60" s="1273"/>
      <c r="J60" s="1275"/>
      <c r="K60" s="1221" t="s">
        <v>265</v>
      </c>
      <c r="L60" s="1281"/>
      <c r="M60" s="1282"/>
      <c r="N60" s="639">
        <f>IFERROR(VLOOKUP(E60,'Balance de prueba'!$A$2:$F$500,6,0),0)+IFERROR(VLOOKUP(D60,'Balance de prueba'!$A$2:$F$500,6,0),0)+IFERROR(VLOOKUP(C60,'Balance de prueba'!$A$2:$F$500,6,0),0)+IFERROR(VLOOKUP(B60,'Balance de prueba'!$A$2:$F$500,6,0),0)+IFERROR(VLOOKUP(A60,'Balance de prueba'!$A$2:$F$500,6,0),0)+IFERROR(VLOOKUP(F60,'Balance de prueba'!$A$2:$F$500,6,0),0)</f>
        <v>0</v>
      </c>
      <c r="O60" s="382"/>
      <c r="P60" s="381"/>
      <c r="Q60" s="381"/>
      <c r="R60" s="367">
        <f t="shared" si="7"/>
        <v>0</v>
      </c>
    </row>
    <row r="61" spans="1:28" ht="18" customHeight="1">
      <c r="A61" s="640"/>
      <c r="B61" s="640"/>
      <c r="C61" s="640"/>
      <c r="D61" s="640"/>
      <c r="E61" s="640"/>
      <c r="F61" s="640"/>
      <c r="G61" s="363">
        <f t="shared" si="1"/>
        <v>53</v>
      </c>
      <c r="H61" s="1223"/>
      <c r="I61" s="1273"/>
      <c r="J61" s="1276"/>
      <c r="K61" s="1221" t="s">
        <v>94</v>
      </c>
      <c r="L61" s="1281"/>
      <c r="M61" s="1282"/>
      <c r="N61" s="639">
        <f>IFERROR(VLOOKUP(E61,'Balance de prueba'!$A$2:$F$500,6,0),0)+IFERROR(VLOOKUP(D61,'Balance de prueba'!$A$2:$F$500,6,0),0)+IFERROR(VLOOKUP(C61,'Balance de prueba'!$A$2:$F$500,6,0),0)+IFERROR(VLOOKUP(B61,'Balance de prueba'!$A$2:$F$500,6,0),0)+IFERROR(VLOOKUP(A61,'Balance de prueba'!$A$2:$F$500,6,0),0)+IFERROR(VLOOKUP(F61,'Balance de prueba'!$A$2:$F$500,6,0),0)</f>
        <v>0</v>
      </c>
      <c r="O61" s="382"/>
      <c r="P61" s="381"/>
      <c r="Q61" s="381"/>
      <c r="R61" s="367">
        <f t="shared" si="7"/>
        <v>0</v>
      </c>
    </row>
    <row r="62" spans="1:28" s="389" customFormat="1" ht="24" customHeight="1">
      <c r="A62" s="641"/>
      <c r="B62" s="641"/>
      <c r="C62" s="641"/>
      <c r="D62" s="641"/>
      <c r="E62" s="641"/>
      <c r="F62" s="641"/>
      <c r="G62" s="363">
        <f t="shared" si="1"/>
        <v>54</v>
      </c>
      <c r="H62" s="1223"/>
      <c r="I62" s="1273"/>
      <c r="J62" s="1230" t="s">
        <v>92</v>
      </c>
      <c r="K62" s="1231"/>
      <c r="L62" s="1231"/>
      <c r="M62" s="1231"/>
      <c r="N62" s="388">
        <f>SUM(N63:N64)</f>
        <v>0</v>
      </c>
      <c r="O62" s="388">
        <f>SUM(O63:O64)</f>
        <v>0</v>
      </c>
      <c r="P62" s="388">
        <f>SUM(P63:P64)</f>
        <v>0</v>
      </c>
      <c r="Q62" s="388">
        <f>SUM(Q63:Q64)</f>
        <v>0</v>
      </c>
      <c r="R62" s="388">
        <f>SUM(R63:R64)</f>
        <v>0</v>
      </c>
      <c r="S62" s="338"/>
      <c r="T62" s="338"/>
      <c r="U62" s="338"/>
      <c r="V62" s="338"/>
      <c r="W62" s="338"/>
      <c r="X62" s="338"/>
      <c r="Y62" s="338"/>
      <c r="Z62" s="338"/>
      <c r="AA62" s="338"/>
      <c r="AB62" s="338"/>
    </row>
    <row r="63" spans="1:28" ht="21.75" customHeight="1">
      <c r="A63" s="640"/>
      <c r="B63" s="640"/>
      <c r="C63" s="640"/>
      <c r="D63" s="640"/>
      <c r="E63" s="640"/>
      <c r="F63" s="640"/>
      <c r="G63" s="363">
        <f t="shared" si="1"/>
        <v>55</v>
      </c>
      <c r="H63" s="1223"/>
      <c r="I63" s="1273"/>
      <c r="J63" s="1105"/>
      <c r="K63" s="986" t="s">
        <v>178</v>
      </c>
      <c r="L63" s="1058"/>
      <c r="M63" s="1051"/>
      <c r="N63" s="639">
        <f>IFERROR(VLOOKUP(E63,'Balance de prueba'!$A$2:$F$500,6,0),0)+IFERROR(VLOOKUP(D63,'Balance de prueba'!$A$2:$F$500,6,0),0)+IFERROR(VLOOKUP(C63,'Balance de prueba'!$A$2:$F$500,6,0),0)+IFERROR(VLOOKUP(B63,'Balance de prueba'!$A$2:$F$500,6,0),0)+IFERROR(VLOOKUP(A63,'Balance de prueba'!$A$2:$F$500,6,0),0)+IFERROR(VLOOKUP(F63,'Balance de prueba'!$A$2:$F$500,6,0),0)</f>
        <v>0</v>
      </c>
      <c r="O63" s="390"/>
      <c r="P63" s="390"/>
      <c r="Q63" s="390"/>
      <c r="R63" s="367">
        <f t="shared" si="7"/>
        <v>0</v>
      </c>
    </row>
    <row r="64" spans="1:28" ht="23.25" customHeight="1">
      <c r="A64" s="640"/>
      <c r="B64" s="640"/>
      <c r="C64" s="640"/>
      <c r="D64" s="640"/>
      <c r="E64" s="640"/>
      <c r="F64" s="640"/>
      <c r="G64" s="363">
        <f t="shared" si="1"/>
        <v>56</v>
      </c>
      <c r="H64" s="1223"/>
      <c r="I64" s="1273"/>
      <c r="J64" s="1107"/>
      <c r="K64" s="1056" t="s">
        <v>246</v>
      </c>
      <c r="L64" s="1002"/>
      <c r="M64" s="1003"/>
      <c r="N64" s="639">
        <f>IFERROR(VLOOKUP(E64,'Balance de prueba'!$A$2:$F$500,6,0),0)+IFERROR(VLOOKUP(D64,'Balance de prueba'!$A$2:$F$500,6,0),0)+IFERROR(VLOOKUP(C64,'Balance de prueba'!$A$2:$F$500,6,0),0)+IFERROR(VLOOKUP(B64,'Balance de prueba'!$A$2:$F$500,6,0),0)+IFERROR(VLOOKUP(A64,'Balance de prueba'!$A$2:$F$500,6,0),0)+IFERROR(VLOOKUP(F64,'Balance de prueba'!$A$2:$F$500,6,0),0)</f>
        <v>0</v>
      </c>
      <c r="O64" s="390"/>
      <c r="P64" s="391"/>
      <c r="Q64" s="391"/>
      <c r="R64" s="367">
        <f t="shared" si="7"/>
        <v>0</v>
      </c>
    </row>
    <row r="65" spans="1:28" s="389" customFormat="1" ht="15.75" customHeight="1">
      <c r="A65" s="641"/>
      <c r="B65" s="641"/>
      <c r="C65" s="641"/>
      <c r="D65" s="641"/>
      <c r="E65" s="641"/>
      <c r="F65" s="641"/>
      <c r="G65" s="363">
        <f t="shared" si="1"/>
        <v>57</v>
      </c>
      <c r="H65" s="1223"/>
      <c r="I65" s="1273"/>
      <c r="J65" s="1158" t="s">
        <v>85</v>
      </c>
      <c r="K65" s="1159"/>
      <c r="L65" s="1159"/>
      <c r="M65" s="1160"/>
      <c r="N65" s="392">
        <f>SUM(N66:N70)</f>
        <v>0</v>
      </c>
      <c r="O65" s="392">
        <f t="shared" ref="O65:R65" si="10">SUM(O66:O70)</f>
        <v>0</v>
      </c>
      <c r="P65" s="392">
        <f t="shared" si="10"/>
        <v>0</v>
      </c>
      <c r="Q65" s="392">
        <f t="shared" si="10"/>
        <v>0</v>
      </c>
      <c r="R65" s="392">
        <f t="shared" si="10"/>
        <v>0</v>
      </c>
      <c r="S65" s="338"/>
      <c r="T65" s="338"/>
      <c r="U65" s="338"/>
      <c r="V65" s="338"/>
      <c r="W65" s="338"/>
      <c r="X65" s="338"/>
      <c r="Y65" s="338"/>
      <c r="Z65" s="338"/>
      <c r="AA65" s="338"/>
      <c r="AB65" s="338"/>
    </row>
    <row r="66" spans="1:28" s="389" customFormat="1" ht="18.75" customHeight="1">
      <c r="A66" s="641"/>
      <c r="B66" s="641"/>
      <c r="C66" s="641"/>
      <c r="D66" s="641"/>
      <c r="E66" s="641"/>
      <c r="F66" s="641"/>
      <c r="G66" s="363">
        <f t="shared" si="1"/>
        <v>58</v>
      </c>
      <c r="H66" s="1223"/>
      <c r="I66" s="1273"/>
      <c r="J66" s="1105"/>
      <c r="K66" s="1056" t="s">
        <v>174</v>
      </c>
      <c r="L66" s="1002"/>
      <c r="M66" s="1003"/>
      <c r="N66" s="639">
        <f>IFERROR(VLOOKUP(E66,'Balance de prueba'!$A$2:$F$500,6,0),0)+IFERROR(VLOOKUP(D66,'Balance de prueba'!$A$2:$F$500,6,0),0)+IFERROR(VLOOKUP(C66,'Balance de prueba'!$A$2:$F$500,6,0),0)+IFERROR(VLOOKUP(B66,'Balance de prueba'!$A$2:$F$500,6,0),0)+IFERROR(VLOOKUP(A66,'Balance de prueba'!$A$2:$F$500,6,0),0)+IFERROR(VLOOKUP(F66,'Balance de prueba'!$A$2:$F$500,6,0),0)</f>
        <v>0</v>
      </c>
      <c r="O66" s="382"/>
      <c r="P66" s="381"/>
      <c r="Q66" s="393"/>
      <c r="R66" s="367">
        <f t="shared" si="7"/>
        <v>0</v>
      </c>
      <c r="S66" s="338"/>
      <c r="T66" s="338"/>
      <c r="U66" s="338"/>
      <c r="V66" s="338"/>
      <c r="W66" s="338"/>
      <c r="X66" s="338"/>
      <c r="Y66" s="338"/>
      <c r="Z66" s="338"/>
      <c r="AA66" s="338"/>
      <c r="AB66" s="338"/>
    </row>
    <row r="67" spans="1:28" s="389" customFormat="1" ht="18.75" customHeight="1">
      <c r="A67" s="641"/>
      <c r="B67" s="641"/>
      <c r="C67" s="641"/>
      <c r="D67" s="641"/>
      <c r="E67" s="641"/>
      <c r="F67" s="641"/>
      <c r="G67" s="363">
        <f t="shared" si="1"/>
        <v>59</v>
      </c>
      <c r="H67" s="1223"/>
      <c r="I67" s="1273"/>
      <c r="J67" s="1106"/>
      <c r="K67" s="1056" t="s">
        <v>176</v>
      </c>
      <c r="L67" s="1002"/>
      <c r="M67" s="1003"/>
      <c r="N67" s="639">
        <f>IFERROR(VLOOKUP(E67,'Balance de prueba'!$A$2:$F$500,6,0),0)+IFERROR(VLOOKUP(D67,'Balance de prueba'!$A$2:$F$500,6,0),0)+IFERROR(VLOOKUP(C67,'Balance de prueba'!$A$2:$F$500,6,0),0)+IFERROR(VLOOKUP(B67,'Balance de prueba'!$A$2:$F$500,6,0),0)+IFERROR(VLOOKUP(A67,'Balance de prueba'!$A$2:$F$500,6,0),0)+IFERROR(VLOOKUP(F67,'Balance de prueba'!$A$2:$F$500,6,0),0)</f>
        <v>0</v>
      </c>
      <c r="O67" s="382"/>
      <c r="P67" s="381"/>
      <c r="Q67" s="393"/>
      <c r="R67" s="367">
        <f t="shared" si="7"/>
        <v>0</v>
      </c>
      <c r="S67" s="338"/>
      <c r="T67" s="338"/>
      <c r="U67" s="338"/>
      <c r="V67" s="338"/>
      <c r="W67" s="338"/>
      <c r="X67" s="338"/>
      <c r="Y67" s="338"/>
      <c r="Z67" s="338"/>
      <c r="AA67" s="338"/>
      <c r="AB67" s="338"/>
    </row>
    <row r="68" spans="1:28" s="389" customFormat="1" ht="34.5" customHeight="1">
      <c r="A68" s="641"/>
      <c r="B68" s="641"/>
      <c r="C68" s="641"/>
      <c r="D68" s="641"/>
      <c r="E68" s="641"/>
      <c r="F68" s="641"/>
      <c r="G68" s="363">
        <f t="shared" si="1"/>
        <v>60</v>
      </c>
      <c r="H68" s="1223"/>
      <c r="I68" s="1273"/>
      <c r="J68" s="1106"/>
      <c r="K68" s="1056" t="s">
        <v>659</v>
      </c>
      <c r="L68" s="1002"/>
      <c r="M68" s="1003"/>
      <c r="N68" s="639">
        <f>IFERROR(VLOOKUP(E68,'Balance de prueba'!$A$2:$F$500,6,0),0)+IFERROR(VLOOKUP(D68,'Balance de prueba'!$A$2:$F$500,6,0),0)+IFERROR(VLOOKUP(C68,'Balance de prueba'!$A$2:$F$500,6,0),0)+IFERROR(VLOOKUP(B68,'Balance de prueba'!$A$2:$F$500,6,0),0)+IFERROR(VLOOKUP(A68,'Balance de prueba'!$A$2:$F$500,6,0),0)+IFERROR(VLOOKUP(F68,'Balance de prueba'!$A$2:$F$500,6,0),0)</f>
        <v>0</v>
      </c>
      <c r="O68" s="382"/>
      <c r="P68" s="381"/>
      <c r="Q68" s="393"/>
      <c r="R68" s="367">
        <f t="shared" si="7"/>
        <v>0</v>
      </c>
      <c r="S68" s="338"/>
      <c r="T68" s="338"/>
      <c r="U68" s="338"/>
      <c r="V68" s="338"/>
      <c r="W68" s="338"/>
      <c r="X68" s="338"/>
      <c r="Y68" s="338"/>
      <c r="Z68" s="338"/>
      <c r="AA68" s="338"/>
      <c r="AB68" s="338"/>
    </row>
    <row r="69" spans="1:28" s="389" customFormat="1" ht="18.75" customHeight="1">
      <c r="A69" s="641"/>
      <c r="B69" s="641"/>
      <c r="C69" s="641"/>
      <c r="D69" s="641"/>
      <c r="E69" s="641"/>
      <c r="F69" s="641"/>
      <c r="G69" s="363">
        <f t="shared" si="1"/>
        <v>61</v>
      </c>
      <c r="H69" s="1223"/>
      <c r="I69" s="1273"/>
      <c r="J69" s="1106"/>
      <c r="K69" s="1056" t="s">
        <v>423</v>
      </c>
      <c r="L69" s="1002"/>
      <c r="M69" s="1003"/>
      <c r="N69" s="639">
        <f>IFERROR(VLOOKUP(E69,'Balance de prueba'!$A$2:$F$500,6,0),0)+IFERROR(VLOOKUP(D69,'Balance de prueba'!$A$2:$F$500,6,0),0)+IFERROR(VLOOKUP(C69,'Balance de prueba'!$A$2:$F$500,6,0),0)+IFERROR(VLOOKUP(B69,'Balance de prueba'!$A$2:$F$500,6,0),0)+IFERROR(VLOOKUP(A69,'Balance de prueba'!$A$2:$F$500,6,0),0)+IFERROR(VLOOKUP(F69,'Balance de prueba'!$A$2:$F$500,6,0),0)</f>
        <v>0</v>
      </c>
      <c r="O69" s="382"/>
      <c r="P69" s="381"/>
      <c r="Q69" s="393"/>
      <c r="R69" s="367">
        <f t="shared" si="7"/>
        <v>0</v>
      </c>
      <c r="S69" s="338"/>
      <c r="T69" s="338"/>
      <c r="U69" s="338"/>
      <c r="V69" s="338"/>
      <c r="W69" s="338"/>
      <c r="X69" s="338"/>
      <c r="Y69" s="338"/>
      <c r="Z69" s="338"/>
      <c r="AA69" s="338"/>
      <c r="AB69" s="338"/>
    </row>
    <row r="70" spans="1:28" s="389" customFormat="1" ht="18.75" customHeight="1">
      <c r="A70" s="641"/>
      <c r="B70" s="641"/>
      <c r="C70" s="641"/>
      <c r="D70" s="641"/>
      <c r="E70" s="641"/>
      <c r="F70" s="641"/>
      <c r="G70" s="363">
        <f t="shared" si="1"/>
        <v>62</v>
      </c>
      <c r="H70" s="1223"/>
      <c r="I70" s="1273"/>
      <c r="J70" s="1107"/>
      <c r="K70" s="1056" t="s">
        <v>48</v>
      </c>
      <c r="L70" s="1002"/>
      <c r="M70" s="1003"/>
      <c r="N70" s="639">
        <f>IFERROR(VLOOKUP(E70,'Balance de prueba'!$A$2:$F$500,6,0),0)+IFERROR(VLOOKUP(D70,'Balance de prueba'!$A$2:$F$500,6,0),0)+IFERROR(VLOOKUP(C70,'Balance de prueba'!$A$2:$F$500,6,0),0)+IFERROR(VLOOKUP(B70,'Balance de prueba'!$A$2:$F$500,6,0),0)+IFERROR(VLOOKUP(A70,'Balance de prueba'!$A$2:$F$500,6,0),0)+IFERROR(VLOOKUP(F70,'Balance de prueba'!$A$2:$F$500,6,0),0)</f>
        <v>0</v>
      </c>
      <c r="O70" s="382"/>
      <c r="P70" s="381"/>
      <c r="Q70" s="393"/>
      <c r="R70" s="367">
        <f t="shared" si="7"/>
        <v>0</v>
      </c>
      <c r="S70" s="338"/>
      <c r="T70" s="338"/>
      <c r="U70" s="338"/>
      <c r="V70" s="338"/>
      <c r="W70" s="338"/>
      <c r="X70" s="338"/>
      <c r="Y70" s="338"/>
      <c r="Z70" s="338"/>
      <c r="AA70" s="338"/>
      <c r="AB70" s="338"/>
    </row>
    <row r="71" spans="1:28" s="389" customFormat="1" ht="36" customHeight="1">
      <c r="A71" s="641"/>
      <c r="B71" s="641"/>
      <c r="C71" s="641"/>
      <c r="D71" s="641"/>
      <c r="E71" s="641"/>
      <c r="F71" s="641"/>
      <c r="G71" s="363">
        <f t="shared" si="1"/>
        <v>63</v>
      </c>
      <c r="H71" s="1223"/>
      <c r="I71" s="1273"/>
      <c r="J71" s="1158" t="s">
        <v>647</v>
      </c>
      <c r="K71" s="1159"/>
      <c r="L71" s="1159"/>
      <c r="M71" s="1160"/>
      <c r="N71" s="392">
        <f>SUM(N72:N80)</f>
        <v>0</v>
      </c>
      <c r="O71" s="392">
        <f t="shared" ref="O71:R71" si="11">SUM(O72:O80)</f>
        <v>0</v>
      </c>
      <c r="P71" s="392">
        <f t="shared" si="11"/>
        <v>0</v>
      </c>
      <c r="Q71" s="392">
        <f t="shared" si="11"/>
        <v>0</v>
      </c>
      <c r="R71" s="392">
        <f t="shared" si="11"/>
        <v>0</v>
      </c>
      <c r="S71" s="338"/>
      <c r="T71" s="338"/>
      <c r="U71" s="338"/>
      <c r="V71" s="338"/>
      <c r="W71" s="338"/>
      <c r="X71" s="338"/>
      <c r="Y71" s="338"/>
      <c r="Z71" s="338"/>
      <c r="AA71" s="338"/>
      <c r="AB71" s="338"/>
    </row>
    <row r="72" spans="1:28" s="389" customFormat="1" ht="15" customHeight="1">
      <c r="A72" s="641"/>
      <c r="B72" s="641"/>
      <c r="C72" s="641"/>
      <c r="D72" s="641"/>
      <c r="E72" s="641"/>
      <c r="F72" s="641"/>
      <c r="G72" s="363">
        <f t="shared" si="1"/>
        <v>64</v>
      </c>
      <c r="H72" s="1223"/>
      <c r="I72" s="1273"/>
      <c r="J72" s="1196"/>
      <c r="K72" s="1221" t="s">
        <v>266</v>
      </c>
      <c r="L72" s="1188"/>
      <c r="M72" s="1189"/>
      <c r="N72" s="639">
        <f>IFERROR(VLOOKUP(E72,'Balance de prueba'!$A$2:$F$500,6,0),0)+IFERROR(VLOOKUP(D72,'Balance de prueba'!$A$2:$F$500,6,0),0)+IFERROR(VLOOKUP(C72,'Balance de prueba'!$A$2:$F$500,6,0),0)+IFERROR(VLOOKUP(B72,'Balance de prueba'!$A$2:$F$500,6,0),0)+IFERROR(VLOOKUP(A72,'Balance de prueba'!$A$2:$F$500,6,0),0)+IFERROR(VLOOKUP(F72,'Balance de prueba'!$A$2:$F$500,6,0),0)</f>
        <v>0</v>
      </c>
      <c r="O72" s="369"/>
      <c r="P72" s="368"/>
      <c r="Q72" s="368"/>
      <c r="R72" s="367">
        <f t="shared" si="7"/>
        <v>0</v>
      </c>
      <c r="S72" s="338"/>
      <c r="T72" s="338"/>
      <c r="U72" s="338"/>
      <c r="V72" s="338"/>
      <c r="W72" s="338"/>
      <c r="X72" s="338"/>
      <c r="Y72" s="338"/>
      <c r="Z72" s="338"/>
      <c r="AA72" s="338"/>
      <c r="AB72" s="338"/>
    </row>
    <row r="73" spans="1:28" s="389" customFormat="1" ht="18" customHeight="1">
      <c r="A73" s="641"/>
      <c r="B73" s="641"/>
      <c r="C73" s="641"/>
      <c r="D73" s="641"/>
      <c r="E73" s="641"/>
      <c r="F73" s="641"/>
      <c r="G73" s="363">
        <f t="shared" si="1"/>
        <v>65</v>
      </c>
      <c r="H73" s="1223"/>
      <c r="I73" s="1273"/>
      <c r="J73" s="1106"/>
      <c r="K73" s="1056" t="s">
        <v>12</v>
      </c>
      <c r="L73" s="1002"/>
      <c r="M73" s="1003"/>
      <c r="N73" s="639">
        <f>IFERROR(VLOOKUP(E73,'Balance de prueba'!$A$2:$F$500,6,0),0)+IFERROR(VLOOKUP(D73,'Balance de prueba'!$A$2:$F$500,6,0),0)+IFERROR(VLOOKUP(C73,'Balance de prueba'!$A$2:$F$500,6,0),0)+IFERROR(VLOOKUP(B73,'Balance de prueba'!$A$2:$F$500,6,0),0)+IFERROR(VLOOKUP(A73,'Balance de prueba'!$A$2:$F$500,6,0),0)+IFERROR(VLOOKUP(F73,'Balance de prueba'!$A$2:$F$500,6,0),0)</f>
        <v>0</v>
      </c>
      <c r="O73" s="382"/>
      <c r="P73" s="381"/>
      <c r="Q73" s="381"/>
      <c r="R73" s="367">
        <f t="shared" si="7"/>
        <v>0</v>
      </c>
      <c r="S73" s="338"/>
      <c r="T73" s="338"/>
      <c r="U73" s="338"/>
      <c r="V73" s="338"/>
      <c r="W73" s="338"/>
      <c r="X73" s="338"/>
      <c r="Y73" s="338"/>
      <c r="Z73" s="338"/>
      <c r="AA73" s="338"/>
      <c r="AB73" s="338"/>
    </row>
    <row r="74" spans="1:28" s="389" customFormat="1" ht="18" customHeight="1">
      <c r="A74" s="641"/>
      <c r="B74" s="641"/>
      <c r="C74" s="641"/>
      <c r="D74" s="641"/>
      <c r="E74" s="641"/>
      <c r="F74" s="641"/>
      <c r="G74" s="363">
        <f t="shared" si="1"/>
        <v>66</v>
      </c>
      <c r="H74" s="1223"/>
      <c r="I74" s="1273"/>
      <c r="J74" s="1106"/>
      <c r="K74" s="1056" t="s">
        <v>447</v>
      </c>
      <c r="L74" s="1002"/>
      <c r="M74" s="1003"/>
      <c r="N74" s="639">
        <f>IFERROR(VLOOKUP(E74,'Balance de prueba'!$A$2:$F$500,6,0),0)+IFERROR(VLOOKUP(D74,'Balance de prueba'!$A$2:$F$500,6,0),0)+IFERROR(VLOOKUP(C74,'Balance de prueba'!$A$2:$F$500,6,0),0)+IFERROR(VLOOKUP(B74,'Balance de prueba'!$A$2:$F$500,6,0),0)+IFERROR(VLOOKUP(A74,'Balance de prueba'!$A$2:$F$500,6,0),0)+IFERROR(VLOOKUP(F74,'Balance de prueba'!$A$2:$F$500,6,0),0)</f>
        <v>0</v>
      </c>
      <c r="O74" s="382"/>
      <c r="P74" s="381"/>
      <c r="Q74" s="381"/>
      <c r="R74" s="367">
        <f t="shared" si="7"/>
        <v>0</v>
      </c>
      <c r="S74" s="338"/>
      <c r="T74" s="338"/>
      <c r="U74" s="338"/>
      <c r="V74" s="338"/>
      <c r="W74" s="338"/>
      <c r="X74" s="338"/>
      <c r="Y74" s="338"/>
      <c r="Z74" s="338"/>
      <c r="AA74" s="338"/>
      <c r="AB74" s="338"/>
    </row>
    <row r="75" spans="1:28" s="389" customFormat="1" ht="18" customHeight="1">
      <c r="A75" s="641"/>
      <c r="B75" s="641"/>
      <c r="C75" s="641"/>
      <c r="D75" s="641"/>
      <c r="E75" s="641"/>
      <c r="F75" s="641"/>
      <c r="G75" s="363">
        <f t="shared" ref="G75:G138" si="12">G74+1</f>
        <v>67</v>
      </c>
      <c r="H75" s="1223"/>
      <c r="I75" s="1273"/>
      <c r="J75" s="1106"/>
      <c r="K75" s="986" t="s">
        <v>714</v>
      </c>
      <c r="L75" s="1058"/>
      <c r="M75" s="1051"/>
      <c r="N75" s="639">
        <f>IFERROR(VLOOKUP(E75,'Balance de prueba'!$A$2:$F$500,6,0),0)+IFERROR(VLOOKUP(D75,'Balance de prueba'!$A$2:$F$500,6,0),0)+IFERROR(VLOOKUP(C75,'Balance de prueba'!$A$2:$F$500,6,0),0)+IFERROR(VLOOKUP(B75,'Balance de prueba'!$A$2:$F$500,6,0),0)+IFERROR(VLOOKUP(A75,'Balance de prueba'!$A$2:$F$500,6,0),0)+IFERROR(VLOOKUP(F75,'Balance de prueba'!$A$2:$F$500,6,0),0)</f>
        <v>0</v>
      </c>
      <c r="O75" s="382"/>
      <c r="P75" s="382"/>
      <c r="Q75" s="382"/>
      <c r="R75" s="367">
        <f t="shared" si="7"/>
        <v>0</v>
      </c>
      <c r="S75" s="338"/>
      <c r="T75" s="338"/>
      <c r="U75" s="338"/>
      <c r="V75" s="338"/>
      <c r="W75" s="338"/>
      <c r="X75" s="338"/>
      <c r="Y75" s="338"/>
      <c r="Z75" s="338"/>
      <c r="AA75" s="338"/>
      <c r="AB75" s="338"/>
    </row>
    <row r="76" spans="1:28" s="389" customFormat="1" ht="22.5" customHeight="1">
      <c r="A76" s="641"/>
      <c r="B76" s="641"/>
      <c r="C76" s="641"/>
      <c r="D76" s="641"/>
      <c r="E76" s="641"/>
      <c r="F76" s="641"/>
      <c r="G76" s="363">
        <f t="shared" si="12"/>
        <v>68</v>
      </c>
      <c r="H76" s="1223"/>
      <c r="I76" s="1273"/>
      <c r="J76" s="1106"/>
      <c r="K76" s="1056" t="s">
        <v>660</v>
      </c>
      <c r="L76" s="1002"/>
      <c r="M76" s="1003"/>
      <c r="N76" s="639">
        <f>IFERROR(VLOOKUP(E76,'Balance de prueba'!$A$2:$F$500,6,0),0)+IFERROR(VLOOKUP(D76,'Balance de prueba'!$A$2:$F$500,6,0),0)+IFERROR(VLOOKUP(C76,'Balance de prueba'!$A$2:$F$500,6,0),0)+IFERROR(VLOOKUP(B76,'Balance de prueba'!$A$2:$F$500,6,0),0)+IFERROR(VLOOKUP(A76,'Balance de prueba'!$A$2:$F$500,6,0),0)+IFERROR(VLOOKUP(F76,'Balance de prueba'!$A$2:$F$500,6,0),0)</f>
        <v>0</v>
      </c>
      <c r="O76" s="382"/>
      <c r="P76" s="381"/>
      <c r="Q76" s="381"/>
      <c r="R76" s="367">
        <f t="shared" si="7"/>
        <v>0</v>
      </c>
      <c r="S76" s="338"/>
      <c r="T76" s="338"/>
      <c r="U76" s="338"/>
      <c r="V76" s="338"/>
      <c r="W76" s="338"/>
      <c r="X76" s="338"/>
      <c r="Y76" s="338"/>
      <c r="Z76" s="338"/>
      <c r="AA76" s="338"/>
      <c r="AB76" s="338"/>
    </row>
    <row r="77" spans="1:28" s="389" customFormat="1" ht="18" customHeight="1">
      <c r="A77" s="641"/>
      <c r="B77" s="641"/>
      <c r="C77" s="641"/>
      <c r="D77" s="641"/>
      <c r="E77" s="641"/>
      <c r="F77" s="641"/>
      <c r="G77" s="363">
        <f t="shared" si="12"/>
        <v>69</v>
      </c>
      <c r="H77" s="1223"/>
      <c r="I77" s="1273"/>
      <c r="J77" s="1106"/>
      <c r="K77" s="1056" t="s">
        <v>318</v>
      </c>
      <c r="L77" s="1002"/>
      <c r="M77" s="1003"/>
      <c r="N77" s="639">
        <f>IFERROR(VLOOKUP(E77,'Balance de prueba'!$A$2:$F$500,6,0),0)+IFERROR(VLOOKUP(D77,'Balance de prueba'!$A$2:$F$500,6,0),0)+IFERROR(VLOOKUP(C77,'Balance de prueba'!$A$2:$F$500,6,0),0)+IFERROR(VLOOKUP(B77,'Balance de prueba'!$A$2:$F$500,6,0),0)+IFERROR(VLOOKUP(A77,'Balance de prueba'!$A$2:$F$500,6,0),0)+IFERROR(VLOOKUP(F77,'Balance de prueba'!$A$2:$F$500,6,0),0)</f>
        <v>0</v>
      </c>
      <c r="O77" s="382"/>
      <c r="P77" s="381"/>
      <c r="Q77" s="381"/>
      <c r="R77" s="367">
        <f t="shared" si="7"/>
        <v>0</v>
      </c>
      <c r="S77" s="338"/>
      <c r="T77" s="338"/>
      <c r="U77" s="338"/>
      <c r="V77" s="338"/>
      <c r="W77" s="338"/>
      <c r="X77" s="338"/>
      <c r="Y77" s="338"/>
      <c r="Z77" s="338"/>
      <c r="AA77" s="338"/>
      <c r="AB77" s="338"/>
    </row>
    <row r="78" spans="1:28" s="389" customFormat="1" ht="18" customHeight="1">
      <c r="A78" s="641"/>
      <c r="B78" s="641"/>
      <c r="C78" s="641"/>
      <c r="D78" s="641"/>
      <c r="E78" s="641"/>
      <c r="F78" s="641"/>
      <c r="G78" s="363">
        <f t="shared" si="12"/>
        <v>70</v>
      </c>
      <c r="H78" s="1223"/>
      <c r="I78" s="1273"/>
      <c r="J78" s="1106"/>
      <c r="K78" s="1056" t="s">
        <v>86</v>
      </c>
      <c r="L78" s="1002"/>
      <c r="M78" s="1003"/>
      <c r="N78" s="639">
        <f>IFERROR(VLOOKUP(E78,'Balance de prueba'!$A$2:$F$500,6,0),0)+IFERROR(VLOOKUP(D78,'Balance de prueba'!$A$2:$F$500,6,0),0)+IFERROR(VLOOKUP(C78,'Balance de prueba'!$A$2:$F$500,6,0),0)+IFERROR(VLOOKUP(B78,'Balance de prueba'!$A$2:$F$500,6,0),0)+IFERROR(VLOOKUP(A78,'Balance de prueba'!$A$2:$F$500,6,0),0)+IFERROR(VLOOKUP(F78,'Balance de prueba'!$A$2:$F$500,6,0),0)</f>
        <v>0</v>
      </c>
      <c r="O78" s="382"/>
      <c r="P78" s="381"/>
      <c r="Q78" s="381"/>
      <c r="R78" s="367">
        <f t="shared" si="7"/>
        <v>0</v>
      </c>
      <c r="S78" s="338"/>
      <c r="T78" s="338"/>
      <c r="U78" s="338"/>
      <c r="V78" s="338"/>
      <c r="W78" s="338"/>
      <c r="X78" s="338"/>
      <c r="Y78" s="338"/>
      <c r="Z78" s="338"/>
      <c r="AA78" s="338"/>
      <c r="AB78" s="338"/>
    </row>
    <row r="79" spans="1:28" s="389" customFormat="1" ht="22.5" customHeight="1">
      <c r="A79" s="641"/>
      <c r="B79" s="641"/>
      <c r="C79" s="641"/>
      <c r="D79" s="641"/>
      <c r="E79" s="641"/>
      <c r="F79" s="641"/>
      <c r="G79" s="363">
        <f t="shared" si="12"/>
        <v>71</v>
      </c>
      <c r="H79" s="1223"/>
      <c r="I79" s="1273"/>
      <c r="J79" s="1106"/>
      <c r="K79" s="1056" t="s">
        <v>713</v>
      </c>
      <c r="L79" s="1002"/>
      <c r="M79" s="1003"/>
      <c r="N79" s="639">
        <f>IFERROR(VLOOKUP(E79,'Balance de prueba'!$A$2:$F$500,6,0),0)+IFERROR(VLOOKUP(D79,'Balance de prueba'!$A$2:$F$500,6,0),0)+IFERROR(VLOOKUP(C79,'Balance de prueba'!$A$2:$F$500,6,0),0)+IFERROR(VLOOKUP(B79,'Balance de prueba'!$A$2:$F$500,6,0),0)+IFERROR(VLOOKUP(A79,'Balance de prueba'!$A$2:$F$500,6,0),0)+IFERROR(VLOOKUP(F79,'Balance de prueba'!$A$2:$F$500,6,0),0)</f>
        <v>0</v>
      </c>
      <c r="O79" s="382"/>
      <c r="P79" s="381"/>
      <c r="Q79" s="381"/>
      <c r="R79" s="367">
        <f t="shared" si="7"/>
        <v>0</v>
      </c>
      <c r="S79" s="338"/>
      <c r="T79" s="338"/>
      <c r="U79" s="338"/>
      <c r="V79" s="338"/>
      <c r="W79" s="338"/>
      <c r="X79" s="338"/>
      <c r="Y79" s="338"/>
      <c r="Z79" s="338"/>
      <c r="AA79" s="338"/>
      <c r="AB79" s="338"/>
    </row>
    <row r="80" spans="1:28" s="389" customFormat="1" ht="18" customHeight="1">
      <c r="A80" s="641"/>
      <c r="B80" s="641"/>
      <c r="C80" s="641"/>
      <c r="D80" s="641"/>
      <c r="E80" s="641"/>
      <c r="F80" s="641"/>
      <c r="G80" s="363">
        <f t="shared" si="12"/>
        <v>72</v>
      </c>
      <c r="H80" s="1223"/>
      <c r="I80" s="1273"/>
      <c r="J80" s="1107"/>
      <c r="K80" s="1056" t="s">
        <v>48</v>
      </c>
      <c r="L80" s="1002"/>
      <c r="M80" s="1003"/>
      <c r="N80" s="639">
        <f>IFERROR(VLOOKUP(E80,'Balance de prueba'!$A$2:$F$500,6,0),0)+IFERROR(VLOOKUP(D80,'Balance de prueba'!$A$2:$F$500,6,0),0)+IFERROR(VLOOKUP(C80,'Balance de prueba'!$A$2:$F$500,6,0),0)+IFERROR(VLOOKUP(B80,'Balance de prueba'!$A$2:$F$500,6,0),0)+IFERROR(VLOOKUP(A80,'Balance de prueba'!$A$2:$F$500,6,0),0)+IFERROR(VLOOKUP(F80,'Balance de prueba'!$A$2:$F$500,6,0),0)</f>
        <v>0</v>
      </c>
      <c r="O80" s="382"/>
      <c r="P80" s="381"/>
      <c r="Q80" s="381"/>
      <c r="R80" s="367">
        <f t="shared" si="7"/>
        <v>0</v>
      </c>
      <c r="S80" s="338"/>
      <c r="T80" s="338"/>
      <c r="U80" s="338"/>
      <c r="V80" s="338"/>
      <c r="W80" s="338"/>
      <c r="X80" s="338"/>
      <c r="Y80" s="338"/>
      <c r="Z80" s="338"/>
      <c r="AA80" s="338"/>
      <c r="AB80" s="338"/>
    </row>
    <row r="81" spans="1:28" s="389" customFormat="1" ht="32.25" customHeight="1">
      <c r="A81" s="641"/>
      <c r="B81" s="641"/>
      <c r="C81" s="641"/>
      <c r="D81" s="641"/>
      <c r="E81" s="641"/>
      <c r="F81" s="641"/>
      <c r="G81" s="363">
        <f t="shared" si="12"/>
        <v>73</v>
      </c>
      <c r="H81" s="1223"/>
      <c r="I81" s="1273"/>
      <c r="J81" s="1158" t="s">
        <v>648</v>
      </c>
      <c r="K81" s="1159"/>
      <c r="L81" s="1159"/>
      <c r="M81" s="1160"/>
      <c r="N81" s="392">
        <f>SUM(N82:N90)</f>
        <v>0</v>
      </c>
      <c r="O81" s="392">
        <f t="shared" ref="O81:R81" si="13">SUM(O82:O90)</f>
        <v>0</v>
      </c>
      <c r="P81" s="392">
        <f t="shared" si="13"/>
        <v>0</v>
      </c>
      <c r="Q81" s="392">
        <f t="shared" si="13"/>
        <v>0</v>
      </c>
      <c r="R81" s="392">
        <f t="shared" si="13"/>
        <v>0</v>
      </c>
      <c r="S81" s="338"/>
      <c r="T81" s="338"/>
      <c r="U81" s="338"/>
      <c r="V81" s="338"/>
      <c r="W81" s="338"/>
      <c r="X81" s="338"/>
      <c r="Y81" s="338"/>
      <c r="Z81" s="338"/>
      <c r="AA81" s="338"/>
      <c r="AB81" s="338"/>
    </row>
    <row r="82" spans="1:28" s="389" customFormat="1" ht="25.5" customHeight="1">
      <c r="A82" s="641"/>
      <c r="B82" s="641"/>
      <c r="C82" s="641"/>
      <c r="D82" s="641"/>
      <c r="E82" s="641"/>
      <c r="F82" s="641"/>
      <c r="G82" s="363">
        <f t="shared" si="12"/>
        <v>74</v>
      </c>
      <c r="H82" s="1223"/>
      <c r="I82" s="1273"/>
      <c r="J82" s="1196"/>
      <c r="K82" s="1221" t="s">
        <v>266</v>
      </c>
      <c r="L82" s="1188"/>
      <c r="M82" s="1189"/>
      <c r="N82" s="639">
        <f>IFERROR(VLOOKUP(E82,'Balance de prueba'!$A$2:$F$500,6,0),0)+IFERROR(VLOOKUP(D82,'Balance de prueba'!$A$2:$F$500,6,0),0)+IFERROR(VLOOKUP(C82,'Balance de prueba'!$A$2:$F$500,6,0),0)+IFERROR(VLOOKUP(B82,'Balance de prueba'!$A$2:$F$500,6,0),0)+IFERROR(VLOOKUP(A82,'Balance de prueba'!$A$2:$F$500,6,0),0)+IFERROR(VLOOKUP(F82,'Balance de prueba'!$A$2:$F$500,6,0),0)</f>
        <v>0</v>
      </c>
      <c r="O82" s="369"/>
      <c r="P82" s="368"/>
      <c r="Q82" s="368"/>
      <c r="R82" s="367">
        <f t="shared" si="7"/>
        <v>0</v>
      </c>
      <c r="S82" s="338"/>
      <c r="T82" s="338"/>
      <c r="U82" s="338"/>
      <c r="V82" s="338"/>
      <c r="W82" s="338"/>
      <c r="X82" s="338"/>
      <c r="Y82" s="338"/>
      <c r="Z82" s="338"/>
      <c r="AA82" s="338"/>
      <c r="AB82" s="338"/>
    </row>
    <row r="83" spans="1:28" s="389" customFormat="1" ht="24" customHeight="1">
      <c r="A83" s="641"/>
      <c r="B83" s="641"/>
      <c r="C83" s="641"/>
      <c r="D83" s="641"/>
      <c r="E83" s="641"/>
      <c r="F83" s="641"/>
      <c r="G83" s="363">
        <f t="shared" si="12"/>
        <v>75</v>
      </c>
      <c r="H83" s="1223"/>
      <c r="I83" s="1273"/>
      <c r="J83" s="1106"/>
      <c r="K83" s="1056" t="s">
        <v>12</v>
      </c>
      <c r="L83" s="1002"/>
      <c r="M83" s="1003"/>
      <c r="N83" s="639">
        <f>IFERROR(VLOOKUP(E83,'Balance de prueba'!$A$2:$F$500,6,0),0)+IFERROR(VLOOKUP(D83,'Balance de prueba'!$A$2:$F$500,6,0),0)+IFERROR(VLOOKUP(C83,'Balance de prueba'!$A$2:$F$500,6,0),0)+IFERROR(VLOOKUP(B83,'Balance de prueba'!$A$2:$F$500,6,0),0)+IFERROR(VLOOKUP(A83,'Balance de prueba'!$A$2:$F$500,6,0),0)+IFERROR(VLOOKUP(F83,'Balance de prueba'!$A$2:$F$500,6,0),0)</f>
        <v>0</v>
      </c>
      <c r="O83" s="382"/>
      <c r="P83" s="381"/>
      <c r="Q83" s="381"/>
      <c r="R83" s="367">
        <f t="shared" si="7"/>
        <v>0</v>
      </c>
      <c r="S83" s="338"/>
      <c r="T83" s="338"/>
      <c r="U83" s="338"/>
      <c r="V83" s="338"/>
      <c r="W83" s="338"/>
      <c r="X83" s="338"/>
      <c r="Y83" s="338"/>
      <c r="Z83" s="338"/>
      <c r="AA83" s="338"/>
      <c r="AB83" s="338"/>
    </row>
    <row r="84" spans="1:28" s="389" customFormat="1" ht="25.5" customHeight="1">
      <c r="A84" s="641"/>
      <c r="B84" s="641"/>
      <c r="C84" s="641"/>
      <c r="D84" s="641"/>
      <c r="E84" s="641"/>
      <c r="F84" s="641"/>
      <c r="G84" s="363">
        <f t="shared" si="12"/>
        <v>76</v>
      </c>
      <c r="H84" s="1223"/>
      <c r="I84" s="1273"/>
      <c r="J84" s="1106"/>
      <c r="K84" s="1056" t="s">
        <v>447</v>
      </c>
      <c r="L84" s="1002"/>
      <c r="M84" s="1003"/>
      <c r="N84" s="639">
        <f>IFERROR(VLOOKUP(E84,'Balance de prueba'!$A$2:$F$500,6,0),0)+IFERROR(VLOOKUP(D84,'Balance de prueba'!$A$2:$F$500,6,0),0)+IFERROR(VLOOKUP(C84,'Balance de prueba'!$A$2:$F$500,6,0),0)+IFERROR(VLOOKUP(B84,'Balance de prueba'!$A$2:$F$500,6,0),0)+IFERROR(VLOOKUP(A84,'Balance de prueba'!$A$2:$F$500,6,0),0)+IFERROR(VLOOKUP(F84,'Balance de prueba'!$A$2:$F$500,6,0),0)</f>
        <v>0</v>
      </c>
      <c r="O84" s="382"/>
      <c r="P84" s="381"/>
      <c r="Q84" s="381"/>
      <c r="R84" s="367">
        <f t="shared" si="7"/>
        <v>0</v>
      </c>
      <c r="S84" s="338"/>
      <c r="T84" s="338"/>
      <c r="U84" s="338"/>
      <c r="V84" s="338"/>
      <c r="W84" s="338"/>
      <c r="X84" s="338"/>
      <c r="Y84" s="338"/>
      <c r="Z84" s="338"/>
      <c r="AA84" s="338"/>
      <c r="AB84" s="338"/>
    </row>
    <row r="85" spans="1:28" s="389" customFormat="1" ht="25.5" customHeight="1">
      <c r="A85" s="641"/>
      <c r="B85" s="641"/>
      <c r="C85" s="641"/>
      <c r="D85" s="641"/>
      <c r="E85" s="641"/>
      <c r="F85" s="641"/>
      <c r="G85" s="363">
        <f t="shared" si="12"/>
        <v>77</v>
      </c>
      <c r="H85" s="1223"/>
      <c r="I85" s="1273"/>
      <c r="J85" s="1106"/>
      <c r="K85" s="986" t="s">
        <v>714</v>
      </c>
      <c r="L85" s="1058"/>
      <c r="M85" s="1051"/>
      <c r="N85" s="639">
        <f>IFERROR(VLOOKUP(E85,'Balance de prueba'!$A$2:$F$500,6,0),0)+IFERROR(VLOOKUP(D85,'Balance de prueba'!$A$2:$F$500,6,0),0)+IFERROR(VLOOKUP(C85,'Balance de prueba'!$A$2:$F$500,6,0),0)+IFERROR(VLOOKUP(B85,'Balance de prueba'!$A$2:$F$500,6,0),0)+IFERROR(VLOOKUP(A85,'Balance de prueba'!$A$2:$F$500,6,0),0)+IFERROR(VLOOKUP(F85,'Balance de prueba'!$A$2:$F$500,6,0),0)</f>
        <v>0</v>
      </c>
      <c r="O85" s="382"/>
      <c r="P85" s="382"/>
      <c r="Q85" s="382"/>
      <c r="R85" s="367">
        <f t="shared" si="7"/>
        <v>0</v>
      </c>
      <c r="S85" s="338"/>
      <c r="T85" s="338"/>
      <c r="U85" s="338"/>
      <c r="V85" s="338"/>
      <c r="W85" s="338"/>
      <c r="X85" s="338"/>
      <c r="Y85" s="338"/>
      <c r="Z85" s="338"/>
      <c r="AA85" s="338"/>
      <c r="AB85" s="338"/>
    </row>
    <row r="86" spans="1:28" s="389" customFormat="1" ht="21" customHeight="1">
      <c r="A86" s="641"/>
      <c r="B86" s="641"/>
      <c r="C86" s="641"/>
      <c r="D86" s="641"/>
      <c r="E86" s="641"/>
      <c r="F86" s="641"/>
      <c r="G86" s="363">
        <f t="shared" si="12"/>
        <v>78</v>
      </c>
      <c r="H86" s="1223"/>
      <c r="I86" s="1273"/>
      <c r="J86" s="1106"/>
      <c r="K86" s="1056" t="s">
        <v>11</v>
      </c>
      <c r="L86" s="1002"/>
      <c r="M86" s="1003"/>
      <c r="N86" s="639">
        <f>IFERROR(VLOOKUP(E86,'Balance de prueba'!$A$2:$F$500,6,0),0)+IFERROR(VLOOKUP(D86,'Balance de prueba'!$A$2:$F$500,6,0),0)+IFERROR(VLOOKUP(C86,'Balance de prueba'!$A$2:$F$500,6,0),0)+IFERROR(VLOOKUP(B86,'Balance de prueba'!$A$2:$F$500,6,0),0)+IFERROR(VLOOKUP(A86,'Balance de prueba'!$A$2:$F$500,6,0),0)+IFERROR(VLOOKUP(F86,'Balance de prueba'!$A$2:$F$500,6,0),0)</f>
        <v>0</v>
      </c>
      <c r="O86" s="382"/>
      <c r="P86" s="381"/>
      <c r="Q86" s="381"/>
      <c r="R86" s="367">
        <f t="shared" si="7"/>
        <v>0</v>
      </c>
      <c r="S86" s="338"/>
      <c r="T86" s="338"/>
      <c r="U86" s="338"/>
      <c r="V86" s="338"/>
      <c r="W86" s="338"/>
      <c r="X86" s="338"/>
      <c r="Y86" s="338"/>
      <c r="Z86" s="338"/>
      <c r="AA86" s="338"/>
      <c r="AB86" s="338"/>
    </row>
    <row r="87" spans="1:28" s="389" customFormat="1" ht="22.5" customHeight="1">
      <c r="A87" s="641"/>
      <c r="B87" s="641"/>
      <c r="C87" s="641"/>
      <c r="D87" s="641"/>
      <c r="E87" s="641"/>
      <c r="F87" s="641"/>
      <c r="G87" s="363">
        <f t="shared" si="12"/>
        <v>79</v>
      </c>
      <c r="H87" s="1223"/>
      <c r="I87" s="1273"/>
      <c r="J87" s="1106"/>
      <c r="K87" s="1056" t="s">
        <v>318</v>
      </c>
      <c r="L87" s="1002"/>
      <c r="M87" s="1003"/>
      <c r="N87" s="639">
        <f>IFERROR(VLOOKUP(E87,'Balance de prueba'!$A$2:$F$500,6,0),0)+IFERROR(VLOOKUP(D87,'Balance de prueba'!$A$2:$F$500,6,0),0)+IFERROR(VLOOKUP(C87,'Balance de prueba'!$A$2:$F$500,6,0),0)+IFERROR(VLOOKUP(B87,'Balance de prueba'!$A$2:$F$500,6,0),0)+IFERROR(VLOOKUP(A87,'Balance de prueba'!$A$2:$F$500,6,0),0)+IFERROR(VLOOKUP(F87,'Balance de prueba'!$A$2:$F$500,6,0),0)</f>
        <v>0</v>
      </c>
      <c r="O87" s="382"/>
      <c r="P87" s="381"/>
      <c r="Q87" s="381"/>
      <c r="R87" s="367">
        <f t="shared" si="7"/>
        <v>0</v>
      </c>
      <c r="S87" s="338"/>
      <c r="T87" s="338"/>
      <c r="U87" s="338"/>
      <c r="V87" s="338"/>
      <c r="W87" s="338"/>
      <c r="X87" s="338"/>
      <c r="Y87" s="338"/>
      <c r="Z87" s="338"/>
      <c r="AA87" s="338"/>
      <c r="AB87" s="338"/>
    </row>
    <row r="88" spans="1:28" s="389" customFormat="1" ht="24" customHeight="1">
      <c r="A88" s="641"/>
      <c r="B88" s="641"/>
      <c r="C88" s="641"/>
      <c r="D88" s="641"/>
      <c r="E88" s="641"/>
      <c r="F88" s="641"/>
      <c r="G88" s="363">
        <f t="shared" si="12"/>
        <v>80</v>
      </c>
      <c r="H88" s="1223"/>
      <c r="I88" s="1273"/>
      <c r="J88" s="1106"/>
      <c r="K88" s="1056" t="s">
        <v>86</v>
      </c>
      <c r="L88" s="1002"/>
      <c r="M88" s="1003"/>
      <c r="N88" s="639">
        <f>IFERROR(VLOOKUP(E88,'Balance de prueba'!$A$2:$F$500,6,0),0)+IFERROR(VLOOKUP(D88,'Balance de prueba'!$A$2:$F$500,6,0),0)+IFERROR(VLOOKUP(C88,'Balance de prueba'!$A$2:$F$500,6,0),0)+IFERROR(VLOOKUP(B88,'Balance de prueba'!$A$2:$F$500,6,0),0)+IFERROR(VLOOKUP(A88,'Balance de prueba'!$A$2:$F$500,6,0),0)+IFERROR(VLOOKUP(F88,'Balance de prueba'!$A$2:$F$500,6,0),0)</f>
        <v>0</v>
      </c>
      <c r="O88" s="382"/>
      <c r="P88" s="381"/>
      <c r="Q88" s="381"/>
      <c r="R88" s="367">
        <f t="shared" si="7"/>
        <v>0</v>
      </c>
      <c r="S88" s="338"/>
      <c r="T88" s="338"/>
      <c r="U88" s="338"/>
      <c r="V88" s="338"/>
      <c r="W88" s="338"/>
      <c r="X88" s="338"/>
      <c r="Y88" s="338"/>
      <c r="Z88" s="338"/>
      <c r="AA88" s="338"/>
      <c r="AB88" s="338"/>
    </row>
    <row r="89" spans="1:28" s="389" customFormat="1" ht="30" customHeight="1">
      <c r="A89" s="641"/>
      <c r="B89" s="641"/>
      <c r="C89" s="641"/>
      <c r="D89" s="641"/>
      <c r="E89" s="641"/>
      <c r="F89" s="641"/>
      <c r="G89" s="363">
        <f t="shared" si="12"/>
        <v>81</v>
      </c>
      <c r="H89" s="1223"/>
      <c r="I89" s="1273"/>
      <c r="J89" s="1106"/>
      <c r="K89" s="1056" t="s">
        <v>713</v>
      </c>
      <c r="L89" s="1002"/>
      <c r="M89" s="1003"/>
      <c r="N89" s="639">
        <f>IFERROR(VLOOKUP(E89,'Balance de prueba'!$A$2:$F$500,6,0),0)+IFERROR(VLOOKUP(D89,'Balance de prueba'!$A$2:$F$500,6,0),0)+IFERROR(VLOOKUP(C89,'Balance de prueba'!$A$2:$F$500,6,0),0)+IFERROR(VLOOKUP(B89,'Balance de prueba'!$A$2:$F$500,6,0),0)+IFERROR(VLOOKUP(A89,'Balance de prueba'!$A$2:$F$500,6,0),0)+IFERROR(VLOOKUP(F89,'Balance de prueba'!$A$2:$F$500,6,0),0)</f>
        <v>0</v>
      </c>
      <c r="O89" s="382"/>
      <c r="P89" s="381"/>
      <c r="Q89" s="381"/>
      <c r="R89" s="367">
        <f t="shared" si="7"/>
        <v>0</v>
      </c>
      <c r="S89" s="338"/>
      <c r="T89" s="338"/>
      <c r="U89" s="338"/>
      <c r="V89" s="338"/>
      <c r="W89" s="338"/>
      <c r="X89" s="338"/>
      <c r="Y89" s="338"/>
      <c r="Z89" s="338"/>
      <c r="AA89" s="338"/>
      <c r="AB89" s="338"/>
    </row>
    <row r="90" spans="1:28" s="389" customFormat="1" ht="24" customHeight="1">
      <c r="A90" s="641"/>
      <c r="B90" s="641"/>
      <c r="C90" s="641"/>
      <c r="D90" s="641"/>
      <c r="E90" s="641"/>
      <c r="F90" s="641"/>
      <c r="G90" s="363">
        <f t="shared" si="12"/>
        <v>82</v>
      </c>
      <c r="H90" s="1223"/>
      <c r="I90" s="1273"/>
      <c r="J90" s="1107"/>
      <c r="K90" s="1056" t="s">
        <v>48</v>
      </c>
      <c r="L90" s="1002"/>
      <c r="M90" s="1003"/>
      <c r="N90" s="639">
        <f>IFERROR(VLOOKUP(E90,'Balance de prueba'!$A$2:$F$500,6,0),0)+IFERROR(VLOOKUP(D90,'Balance de prueba'!$A$2:$F$500,6,0),0)+IFERROR(VLOOKUP(C90,'Balance de prueba'!$A$2:$F$500,6,0),0)+IFERROR(VLOOKUP(B90,'Balance de prueba'!$A$2:$F$500,6,0),0)+IFERROR(VLOOKUP(A90,'Balance de prueba'!$A$2:$F$500,6,0),0)+IFERROR(VLOOKUP(F90,'Balance de prueba'!$A$2:$F$500,6,0),0)</f>
        <v>0</v>
      </c>
      <c r="O90" s="382"/>
      <c r="P90" s="381"/>
      <c r="Q90" s="381"/>
      <c r="R90" s="367">
        <f t="shared" si="7"/>
        <v>0</v>
      </c>
      <c r="S90" s="338"/>
      <c r="T90" s="338"/>
      <c r="U90" s="338"/>
      <c r="V90" s="338"/>
      <c r="W90" s="338"/>
      <c r="X90" s="338"/>
      <c r="Y90" s="338"/>
      <c r="Z90" s="338"/>
      <c r="AA90" s="338"/>
      <c r="AB90" s="338"/>
    </row>
    <row r="91" spans="1:28" s="389" customFormat="1" ht="21.75" customHeight="1">
      <c r="A91" s="641"/>
      <c r="B91" s="641"/>
      <c r="C91" s="641"/>
      <c r="D91" s="641"/>
      <c r="E91" s="641"/>
      <c r="F91" s="641"/>
      <c r="G91" s="363">
        <f t="shared" si="12"/>
        <v>83</v>
      </c>
      <c r="H91" s="1223"/>
      <c r="I91" s="1273"/>
      <c r="J91" s="1161" t="s">
        <v>87</v>
      </c>
      <c r="K91" s="1163"/>
      <c r="L91" s="1163"/>
      <c r="M91" s="1164"/>
      <c r="N91" s="386">
        <f>SUM(N92:N103)</f>
        <v>0</v>
      </c>
      <c r="O91" s="386">
        <f t="shared" ref="O91:R91" si="14">SUM(O92:O103)</f>
        <v>0</v>
      </c>
      <c r="P91" s="386">
        <f t="shared" si="14"/>
        <v>0</v>
      </c>
      <c r="Q91" s="386">
        <f t="shared" si="14"/>
        <v>0</v>
      </c>
      <c r="R91" s="386">
        <f t="shared" si="14"/>
        <v>0</v>
      </c>
      <c r="S91" s="338"/>
      <c r="T91" s="338"/>
      <c r="U91" s="338"/>
      <c r="V91" s="338"/>
      <c r="W91" s="338"/>
      <c r="X91" s="338"/>
      <c r="Y91" s="338"/>
      <c r="Z91" s="338"/>
      <c r="AA91" s="338"/>
      <c r="AB91" s="338"/>
    </row>
    <row r="92" spans="1:28" s="389" customFormat="1" ht="20.25" customHeight="1">
      <c r="A92" s="641"/>
      <c r="B92" s="641"/>
      <c r="C92" s="641"/>
      <c r="D92" s="641"/>
      <c r="E92" s="641"/>
      <c r="F92" s="641"/>
      <c r="G92" s="363">
        <f t="shared" si="12"/>
        <v>84</v>
      </c>
      <c r="H92" s="1223"/>
      <c r="I92" s="1273"/>
      <c r="J92" s="1105"/>
      <c r="K92" s="1056" t="s">
        <v>6</v>
      </c>
      <c r="L92" s="1002"/>
      <c r="M92" s="1003"/>
      <c r="N92" s="639">
        <f>IFERROR(VLOOKUP(E92,'Balance de prueba'!$A$2:$F$500,6,0),0)+IFERROR(VLOOKUP(D92,'Balance de prueba'!$A$2:$F$500,6,0),0)+IFERROR(VLOOKUP(C92,'Balance de prueba'!$A$2:$F$500,6,0),0)+IFERROR(VLOOKUP(B92,'Balance de prueba'!$A$2:$F$500,6,0),0)+IFERROR(VLOOKUP(A92,'Balance de prueba'!$A$2:$F$500,6,0),0)+IFERROR(VLOOKUP(F92,'Balance de prueba'!$A$2:$F$500,6,0),0)</f>
        <v>0</v>
      </c>
      <c r="O92" s="369"/>
      <c r="P92" s="368"/>
      <c r="Q92" s="372"/>
      <c r="R92" s="367">
        <f t="shared" si="7"/>
        <v>0</v>
      </c>
      <c r="S92" s="338"/>
      <c r="T92" s="338"/>
      <c r="U92" s="338"/>
      <c r="V92" s="338"/>
      <c r="W92" s="338"/>
      <c r="X92" s="338"/>
      <c r="Y92" s="338"/>
      <c r="Z92" s="338"/>
      <c r="AA92" s="338"/>
      <c r="AB92" s="338"/>
    </row>
    <row r="93" spans="1:28" s="389" customFormat="1" ht="20.25" customHeight="1">
      <c r="A93" s="641"/>
      <c r="B93" s="641"/>
      <c r="C93" s="641"/>
      <c r="D93" s="641"/>
      <c r="E93" s="641"/>
      <c r="F93" s="641"/>
      <c r="G93" s="363">
        <f t="shared" si="12"/>
        <v>85</v>
      </c>
      <c r="H93" s="1223"/>
      <c r="I93" s="1273"/>
      <c r="J93" s="1106"/>
      <c r="K93" s="1056" t="s">
        <v>12</v>
      </c>
      <c r="L93" s="1002"/>
      <c r="M93" s="1003"/>
      <c r="N93" s="639">
        <f>IFERROR(VLOOKUP(E93,'Balance de prueba'!$A$2:$F$500,6,0),0)+IFERROR(VLOOKUP(D93,'Balance de prueba'!$A$2:$F$500,6,0),0)+IFERROR(VLOOKUP(C93,'Balance de prueba'!$A$2:$F$500,6,0),0)+IFERROR(VLOOKUP(B93,'Balance de prueba'!$A$2:$F$500,6,0),0)+IFERROR(VLOOKUP(A93,'Balance de prueba'!$A$2:$F$500,6,0),0)+IFERROR(VLOOKUP(F93,'Balance de prueba'!$A$2:$F$500,6,0),0)</f>
        <v>0</v>
      </c>
      <c r="O93" s="369"/>
      <c r="P93" s="368"/>
      <c r="Q93" s="372"/>
      <c r="R93" s="367">
        <f t="shared" si="7"/>
        <v>0</v>
      </c>
      <c r="S93" s="338"/>
      <c r="T93" s="338"/>
      <c r="U93" s="338"/>
      <c r="V93" s="338"/>
      <c r="W93" s="338"/>
      <c r="X93" s="338"/>
      <c r="Y93" s="338"/>
      <c r="Z93" s="338"/>
      <c r="AA93" s="338"/>
      <c r="AB93" s="338"/>
    </row>
    <row r="94" spans="1:28" s="389" customFormat="1" ht="20.25" customHeight="1">
      <c r="A94" s="641"/>
      <c r="B94" s="641"/>
      <c r="C94" s="641"/>
      <c r="D94" s="641"/>
      <c r="E94" s="641"/>
      <c r="F94" s="641"/>
      <c r="G94" s="363">
        <f t="shared" si="12"/>
        <v>86</v>
      </c>
      <c r="H94" s="1223"/>
      <c r="I94" s="1273"/>
      <c r="J94" s="1106"/>
      <c r="K94" s="1056" t="s">
        <v>395</v>
      </c>
      <c r="L94" s="1002"/>
      <c r="M94" s="1003"/>
      <c r="N94" s="639">
        <f>IFERROR(VLOOKUP(E94,'Balance de prueba'!$A$2:$F$500,6,0),0)+IFERROR(VLOOKUP(D94,'Balance de prueba'!$A$2:$F$500,6,0),0)+IFERROR(VLOOKUP(C94,'Balance de prueba'!$A$2:$F$500,6,0),0)+IFERROR(VLOOKUP(B94,'Balance de prueba'!$A$2:$F$500,6,0),0)+IFERROR(VLOOKUP(A94,'Balance de prueba'!$A$2:$F$500,6,0),0)+IFERROR(VLOOKUP(F94,'Balance de prueba'!$A$2:$F$500,6,0),0)</f>
        <v>0</v>
      </c>
      <c r="O94" s="369"/>
      <c r="P94" s="368"/>
      <c r="Q94" s="372"/>
      <c r="R94" s="367">
        <f t="shared" si="7"/>
        <v>0</v>
      </c>
      <c r="S94" s="338"/>
      <c r="T94" s="338"/>
      <c r="U94" s="338"/>
      <c r="V94" s="338"/>
      <c r="W94" s="338"/>
      <c r="X94" s="338"/>
      <c r="Y94" s="338"/>
      <c r="Z94" s="338"/>
      <c r="AA94" s="338"/>
      <c r="AB94" s="338"/>
    </row>
    <row r="95" spans="1:28" s="389" customFormat="1" ht="20.25" customHeight="1">
      <c r="A95" s="641"/>
      <c r="B95" s="641"/>
      <c r="C95" s="641"/>
      <c r="D95" s="641"/>
      <c r="E95" s="641"/>
      <c r="F95" s="641"/>
      <c r="G95" s="363">
        <f t="shared" si="12"/>
        <v>87</v>
      </c>
      <c r="H95" s="1223"/>
      <c r="I95" s="1273"/>
      <c r="J95" s="1106"/>
      <c r="K95" s="1056" t="s">
        <v>396</v>
      </c>
      <c r="L95" s="1002"/>
      <c r="M95" s="1003"/>
      <c r="N95" s="639">
        <f>IFERROR(VLOOKUP(E95,'Balance de prueba'!$A$2:$F$500,6,0),0)+IFERROR(VLOOKUP(D95,'Balance de prueba'!$A$2:$F$500,6,0),0)+IFERROR(VLOOKUP(C95,'Balance de prueba'!$A$2:$F$500,6,0),0)+IFERROR(VLOOKUP(B95,'Balance de prueba'!$A$2:$F$500,6,0),0)+IFERROR(VLOOKUP(A95,'Balance de prueba'!$A$2:$F$500,6,0),0)+IFERROR(VLOOKUP(F95,'Balance de prueba'!$A$2:$F$500,6,0),0)</f>
        <v>0</v>
      </c>
      <c r="O95" s="369"/>
      <c r="P95" s="368"/>
      <c r="Q95" s="372"/>
      <c r="R95" s="367">
        <f t="shared" si="7"/>
        <v>0</v>
      </c>
      <c r="S95" s="338"/>
      <c r="T95" s="338"/>
      <c r="U95" s="338"/>
      <c r="V95" s="338"/>
      <c r="W95" s="338"/>
      <c r="X95" s="338"/>
      <c r="Y95" s="338"/>
      <c r="Z95" s="338"/>
      <c r="AA95" s="338"/>
      <c r="AB95" s="338"/>
    </row>
    <row r="96" spans="1:28" s="389" customFormat="1" ht="20.25" customHeight="1">
      <c r="A96" s="641"/>
      <c r="B96" s="641"/>
      <c r="C96" s="641"/>
      <c r="D96" s="641"/>
      <c r="E96" s="641"/>
      <c r="F96" s="641"/>
      <c r="G96" s="363">
        <f t="shared" si="12"/>
        <v>88</v>
      </c>
      <c r="H96" s="1223"/>
      <c r="I96" s="1273"/>
      <c r="J96" s="1106"/>
      <c r="K96" s="1056" t="s">
        <v>397</v>
      </c>
      <c r="L96" s="1002"/>
      <c r="M96" s="1003"/>
      <c r="N96" s="639">
        <f>IFERROR(VLOOKUP(E96,'Balance de prueba'!$A$2:$F$500,6,0),0)+IFERROR(VLOOKUP(D96,'Balance de prueba'!$A$2:$F$500,6,0),0)+IFERROR(VLOOKUP(C96,'Balance de prueba'!$A$2:$F$500,6,0),0)+IFERROR(VLOOKUP(B96,'Balance de prueba'!$A$2:$F$500,6,0),0)+IFERROR(VLOOKUP(A96,'Balance de prueba'!$A$2:$F$500,6,0),0)+IFERROR(VLOOKUP(F96,'Balance de prueba'!$A$2:$F$500,6,0),0)</f>
        <v>0</v>
      </c>
      <c r="O96" s="369"/>
      <c r="P96" s="368"/>
      <c r="Q96" s="372"/>
      <c r="R96" s="367">
        <f t="shared" si="7"/>
        <v>0</v>
      </c>
      <c r="S96" s="338"/>
      <c r="T96" s="338"/>
      <c r="U96" s="338"/>
      <c r="V96" s="338"/>
      <c r="W96" s="338"/>
      <c r="X96" s="338"/>
      <c r="Y96" s="338"/>
      <c r="Z96" s="338"/>
      <c r="AA96" s="338"/>
      <c r="AB96" s="338"/>
    </row>
    <row r="97" spans="1:28" s="389" customFormat="1" ht="20.25" customHeight="1">
      <c r="A97" s="641"/>
      <c r="B97" s="641"/>
      <c r="C97" s="641"/>
      <c r="D97" s="641"/>
      <c r="E97" s="641"/>
      <c r="F97" s="641"/>
      <c r="G97" s="363">
        <f t="shared" si="12"/>
        <v>89</v>
      </c>
      <c r="H97" s="1223"/>
      <c r="I97" s="1273"/>
      <c r="J97" s="1106"/>
      <c r="K97" s="1056" t="s">
        <v>11</v>
      </c>
      <c r="L97" s="1002"/>
      <c r="M97" s="1003"/>
      <c r="N97" s="639">
        <f>IFERROR(VLOOKUP(E97,'Balance de prueba'!$A$2:$F$500,6,0),0)+IFERROR(VLOOKUP(D97,'Balance de prueba'!$A$2:$F$500,6,0),0)+IFERROR(VLOOKUP(C97,'Balance de prueba'!$A$2:$F$500,6,0),0)+IFERROR(VLOOKUP(B97,'Balance de prueba'!$A$2:$F$500,6,0),0)+IFERROR(VLOOKUP(A97,'Balance de prueba'!$A$2:$F$500,6,0),0)+IFERROR(VLOOKUP(F97,'Balance de prueba'!$A$2:$F$500,6,0),0)</f>
        <v>0</v>
      </c>
      <c r="O97" s="369"/>
      <c r="P97" s="368"/>
      <c r="Q97" s="372"/>
      <c r="R97" s="367">
        <f t="shared" si="7"/>
        <v>0</v>
      </c>
      <c r="S97" s="338"/>
      <c r="T97" s="338"/>
      <c r="U97" s="338"/>
      <c r="V97" s="338"/>
      <c r="W97" s="338"/>
      <c r="X97" s="338"/>
      <c r="Y97" s="338"/>
      <c r="Z97" s="338"/>
      <c r="AA97" s="338"/>
      <c r="AB97" s="338"/>
    </row>
    <row r="98" spans="1:28" s="389" customFormat="1" ht="20.25" customHeight="1">
      <c r="A98" s="641"/>
      <c r="B98" s="641"/>
      <c r="C98" s="641"/>
      <c r="D98" s="641"/>
      <c r="E98" s="641"/>
      <c r="F98" s="641"/>
      <c r="G98" s="363">
        <f t="shared" si="12"/>
        <v>90</v>
      </c>
      <c r="H98" s="1223"/>
      <c r="I98" s="1273"/>
      <c r="J98" s="1106"/>
      <c r="K98" s="1056" t="s">
        <v>398</v>
      </c>
      <c r="L98" s="1002"/>
      <c r="M98" s="1003"/>
      <c r="N98" s="639">
        <f>IFERROR(VLOOKUP(E98,'Balance de prueba'!$A$2:$F$500,6,0),0)+IFERROR(VLOOKUP(D98,'Balance de prueba'!$A$2:$F$500,6,0),0)+IFERROR(VLOOKUP(C98,'Balance de prueba'!$A$2:$F$500,6,0),0)+IFERROR(VLOOKUP(B98,'Balance de prueba'!$A$2:$F$500,6,0),0)+IFERROR(VLOOKUP(A98,'Balance de prueba'!$A$2:$F$500,6,0),0)+IFERROR(VLOOKUP(F98,'Balance de prueba'!$A$2:$F$500,6,0),0)</f>
        <v>0</v>
      </c>
      <c r="O98" s="382"/>
      <c r="P98" s="381"/>
      <c r="Q98" s="394"/>
      <c r="R98" s="367">
        <f t="shared" si="7"/>
        <v>0</v>
      </c>
      <c r="S98" s="338"/>
      <c r="T98" s="338"/>
      <c r="U98" s="338"/>
      <c r="V98" s="338"/>
      <c r="W98" s="338"/>
      <c r="X98" s="338"/>
      <c r="Y98" s="338"/>
      <c r="Z98" s="338"/>
      <c r="AA98" s="338"/>
      <c r="AB98" s="338"/>
    </row>
    <row r="99" spans="1:28" s="389" customFormat="1" ht="20.25" customHeight="1">
      <c r="A99" s="641"/>
      <c r="B99" s="641"/>
      <c r="C99" s="641"/>
      <c r="D99" s="641"/>
      <c r="E99" s="641"/>
      <c r="F99" s="641"/>
      <c r="G99" s="363">
        <f t="shared" si="12"/>
        <v>91</v>
      </c>
      <c r="H99" s="1223"/>
      <c r="I99" s="1273"/>
      <c r="J99" s="1106"/>
      <c r="K99" s="1056" t="s">
        <v>193</v>
      </c>
      <c r="L99" s="1002"/>
      <c r="M99" s="1003"/>
      <c r="N99" s="639">
        <f>IFERROR(VLOOKUP(E99,'Balance de prueba'!$A$2:$F$500,6,0),0)+IFERROR(VLOOKUP(D99,'Balance de prueba'!$A$2:$F$500,6,0),0)+IFERROR(VLOOKUP(C99,'Balance de prueba'!$A$2:$F$500,6,0),0)+IFERROR(VLOOKUP(B99,'Balance de prueba'!$A$2:$F$500,6,0),0)+IFERROR(VLOOKUP(A99,'Balance de prueba'!$A$2:$F$500,6,0),0)+IFERROR(VLOOKUP(F99,'Balance de prueba'!$A$2:$F$500,6,0),0)</f>
        <v>0</v>
      </c>
      <c r="O99" s="382"/>
      <c r="P99" s="381"/>
      <c r="Q99" s="394"/>
      <c r="R99" s="367">
        <f t="shared" si="7"/>
        <v>0</v>
      </c>
      <c r="S99" s="338"/>
      <c r="T99" s="338"/>
      <c r="U99" s="338"/>
      <c r="V99" s="338"/>
      <c r="W99" s="338"/>
      <c r="X99" s="338"/>
      <c r="Y99" s="338"/>
      <c r="Z99" s="338"/>
      <c r="AA99" s="338"/>
      <c r="AB99" s="338"/>
    </row>
    <row r="100" spans="1:28" s="389" customFormat="1" ht="33" customHeight="1">
      <c r="A100" s="641"/>
      <c r="B100" s="641"/>
      <c r="C100" s="641"/>
      <c r="D100" s="641"/>
      <c r="E100" s="641"/>
      <c r="F100" s="641"/>
      <c r="G100" s="363">
        <f t="shared" si="12"/>
        <v>92</v>
      </c>
      <c r="H100" s="1223"/>
      <c r="I100" s="1273"/>
      <c r="J100" s="1106"/>
      <c r="K100" s="1056" t="s">
        <v>400</v>
      </c>
      <c r="L100" s="1002"/>
      <c r="M100" s="1003"/>
      <c r="N100" s="639">
        <f>IFERROR(VLOOKUP(E100,'Balance de prueba'!$A$2:$F$500,6,0),0)+IFERROR(VLOOKUP(D100,'Balance de prueba'!$A$2:$F$500,6,0),0)+IFERROR(VLOOKUP(C100,'Balance de prueba'!$A$2:$F$500,6,0),0)+IFERROR(VLOOKUP(B100,'Balance de prueba'!$A$2:$F$500,6,0),0)+IFERROR(VLOOKUP(A100,'Balance de prueba'!$A$2:$F$500,6,0),0)+IFERROR(VLOOKUP(F100,'Balance de prueba'!$A$2:$F$500,6,0),0)</f>
        <v>0</v>
      </c>
      <c r="O100" s="382"/>
      <c r="P100" s="381"/>
      <c r="Q100" s="394"/>
      <c r="R100" s="367">
        <f t="shared" si="7"/>
        <v>0</v>
      </c>
      <c r="S100" s="338"/>
      <c r="T100" s="338"/>
      <c r="U100" s="338"/>
      <c r="V100" s="338"/>
      <c r="W100" s="338"/>
      <c r="X100" s="338"/>
      <c r="Y100" s="338"/>
      <c r="Z100" s="338"/>
      <c r="AA100" s="338"/>
      <c r="AB100" s="338"/>
    </row>
    <row r="101" spans="1:28" s="389" customFormat="1" ht="20.25" customHeight="1">
      <c r="A101" s="641"/>
      <c r="B101" s="641"/>
      <c r="C101" s="641"/>
      <c r="D101" s="641"/>
      <c r="E101" s="641"/>
      <c r="F101" s="641"/>
      <c r="G101" s="363">
        <f t="shared" si="12"/>
        <v>93</v>
      </c>
      <c r="H101" s="1223"/>
      <c r="I101" s="1273"/>
      <c r="J101" s="1106"/>
      <c r="K101" s="1056" t="s">
        <v>401</v>
      </c>
      <c r="L101" s="1002"/>
      <c r="M101" s="1003"/>
      <c r="N101" s="639">
        <f>IFERROR(VLOOKUP(E101,'Balance de prueba'!$A$2:$F$500,6,0),0)+IFERROR(VLOOKUP(D101,'Balance de prueba'!$A$2:$F$500,6,0),0)+IFERROR(VLOOKUP(C101,'Balance de prueba'!$A$2:$F$500,6,0),0)+IFERROR(VLOOKUP(B101,'Balance de prueba'!$A$2:$F$500,6,0),0)+IFERROR(VLOOKUP(A101,'Balance de prueba'!$A$2:$F$500,6,0),0)+IFERROR(VLOOKUP(F101,'Balance de prueba'!$A$2:$F$500,6,0),0)</f>
        <v>0</v>
      </c>
      <c r="O101" s="382"/>
      <c r="P101" s="381"/>
      <c r="Q101" s="394"/>
      <c r="R101" s="367">
        <f t="shared" si="7"/>
        <v>0</v>
      </c>
      <c r="S101" s="338"/>
      <c r="T101" s="338"/>
      <c r="U101" s="338"/>
      <c r="V101" s="338"/>
      <c r="W101" s="338"/>
      <c r="X101" s="338"/>
      <c r="Y101" s="338"/>
      <c r="Z101" s="338"/>
      <c r="AA101" s="338"/>
      <c r="AB101" s="338"/>
    </row>
    <row r="102" spans="1:28" s="389" customFormat="1" ht="20.25" customHeight="1">
      <c r="A102" s="641"/>
      <c r="B102" s="641"/>
      <c r="C102" s="641"/>
      <c r="D102" s="641"/>
      <c r="E102" s="641"/>
      <c r="F102" s="641"/>
      <c r="G102" s="363">
        <f t="shared" si="12"/>
        <v>94</v>
      </c>
      <c r="H102" s="1223"/>
      <c r="I102" s="1273"/>
      <c r="J102" s="1106"/>
      <c r="K102" s="1056" t="s">
        <v>415</v>
      </c>
      <c r="L102" s="1002"/>
      <c r="M102" s="1003"/>
      <c r="N102" s="639">
        <f>IFERROR(VLOOKUP(E102,'Balance de prueba'!$A$2:$F$500,6,0),0)+IFERROR(VLOOKUP(D102,'Balance de prueba'!$A$2:$F$500,6,0),0)+IFERROR(VLOOKUP(C102,'Balance de prueba'!$A$2:$F$500,6,0),0)+IFERROR(VLOOKUP(B102,'Balance de prueba'!$A$2:$F$500,6,0),0)+IFERROR(VLOOKUP(A102,'Balance de prueba'!$A$2:$F$500,6,0),0)+IFERROR(VLOOKUP(F102,'Balance de prueba'!$A$2:$F$500,6,0),0)</f>
        <v>0</v>
      </c>
      <c r="O102" s="382"/>
      <c r="P102" s="381"/>
      <c r="Q102" s="394"/>
      <c r="R102" s="367">
        <f t="shared" si="7"/>
        <v>0</v>
      </c>
      <c r="S102" s="338"/>
      <c r="T102" s="338"/>
      <c r="U102" s="338"/>
      <c r="V102" s="338"/>
      <c r="W102" s="338"/>
      <c r="X102" s="338"/>
      <c r="Y102" s="338"/>
      <c r="Z102" s="338"/>
      <c r="AA102" s="338"/>
      <c r="AB102" s="338"/>
    </row>
    <row r="103" spans="1:28" ht="20.25" customHeight="1">
      <c r="A103" s="640"/>
      <c r="B103" s="640"/>
      <c r="C103" s="640"/>
      <c r="D103" s="640"/>
      <c r="E103" s="640"/>
      <c r="F103" s="640"/>
      <c r="G103" s="363">
        <f t="shared" si="12"/>
        <v>95</v>
      </c>
      <c r="H103" s="1223"/>
      <c r="I103" s="1273"/>
      <c r="J103" s="1107"/>
      <c r="K103" s="1056" t="s">
        <v>185</v>
      </c>
      <c r="L103" s="1002"/>
      <c r="M103" s="1003"/>
      <c r="N103" s="639">
        <f>IFERROR(VLOOKUP(E103,'Balance de prueba'!$A$2:$F$500,6,0),0)+IFERROR(VLOOKUP(D103,'Balance de prueba'!$A$2:$F$500,6,0),0)+IFERROR(VLOOKUP(C103,'Balance de prueba'!$A$2:$F$500,6,0),0)+IFERROR(VLOOKUP(B103,'Balance de prueba'!$A$2:$F$500,6,0),0)+IFERROR(VLOOKUP(A103,'Balance de prueba'!$A$2:$F$500,6,0),0)+IFERROR(VLOOKUP(F103,'Balance de prueba'!$A$2:$F$500,6,0),0)</f>
        <v>0</v>
      </c>
      <c r="O103" s="390"/>
      <c r="P103" s="391"/>
      <c r="Q103" s="395"/>
      <c r="R103" s="367">
        <f t="shared" ref="R103" si="15">N103+O103-P103+Q103</f>
        <v>0</v>
      </c>
    </row>
    <row r="104" spans="1:28" ht="28.5" customHeight="1">
      <c r="A104" s="640"/>
      <c r="B104" s="640"/>
      <c r="C104" s="640"/>
      <c r="D104" s="640"/>
      <c r="E104" s="640"/>
      <c r="F104" s="640"/>
      <c r="G104" s="363">
        <f t="shared" si="12"/>
        <v>96</v>
      </c>
      <c r="H104" s="1223"/>
      <c r="I104" s="1273"/>
      <c r="J104" s="1158" t="s">
        <v>88</v>
      </c>
      <c r="K104" s="1159"/>
      <c r="L104" s="1159"/>
      <c r="M104" s="1160"/>
      <c r="N104" s="392">
        <f>SUM(N105:N110)</f>
        <v>0</v>
      </c>
      <c r="O104" s="392">
        <f t="shared" ref="O104:R104" si="16">SUM(O105:O110)</f>
        <v>0</v>
      </c>
      <c r="P104" s="392">
        <f t="shared" si="16"/>
        <v>0</v>
      </c>
      <c r="Q104" s="392">
        <f t="shared" si="16"/>
        <v>0</v>
      </c>
      <c r="R104" s="392">
        <f t="shared" si="16"/>
        <v>0</v>
      </c>
    </row>
    <row r="105" spans="1:28" ht="21" customHeight="1">
      <c r="A105" s="640"/>
      <c r="B105" s="640"/>
      <c r="C105" s="640"/>
      <c r="D105" s="640"/>
      <c r="E105" s="640"/>
      <c r="F105" s="640"/>
      <c r="G105" s="363">
        <f t="shared" si="12"/>
        <v>97</v>
      </c>
      <c r="H105" s="1223"/>
      <c r="I105" s="1273"/>
      <c r="J105" s="1105"/>
      <c r="K105" s="1056" t="s">
        <v>428</v>
      </c>
      <c r="L105" s="1002"/>
      <c r="M105" s="1003"/>
      <c r="N105" s="639">
        <f>IFERROR(VLOOKUP(E105,'Balance de prueba'!$A$2:$F$500,6,0),0)+IFERROR(VLOOKUP(D105,'Balance de prueba'!$A$2:$F$500,6,0),0)+IFERROR(VLOOKUP(C105,'Balance de prueba'!$A$2:$F$500,6,0),0)+IFERROR(VLOOKUP(B105,'Balance de prueba'!$A$2:$F$500,6,0),0)+IFERROR(VLOOKUP(A105,'Balance de prueba'!$A$2:$F$500,6,0),0)+IFERROR(VLOOKUP(F105,'Balance de prueba'!$A$2:$F$500,6,0),0)</f>
        <v>0</v>
      </c>
      <c r="O105" s="390"/>
      <c r="P105" s="391"/>
      <c r="Q105" s="391"/>
      <c r="R105" s="367">
        <f t="shared" ref="R105:R140" si="17">N105+O105-P105+Q105</f>
        <v>0</v>
      </c>
    </row>
    <row r="106" spans="1:28" ht="21" customHeight="1">
      <c r="A106" s="640"/>
      <c r="B106" s="640"/>
      <c r="C106" s="640"/>
      <c r="D106" s="640"/>
      <c r="E106" s="640"/>
      <c r="F106" s="640"/>
      <c r="G106" s="363">
        <f t="shared" si="12"/>
        <v>98</v>
      </c>
      <c r="H106" s="1223"/>
      <c r="I106" s="1273"/>
      <c r="J106" s="1106"/>
      <c r="K106" s="1056" t="s">
        <v>429</v>
      </c>
      <c r="L106" s="1002"/>
      <c r="M106" s="1003"/>
      <c r="N106" s="639">
        <f>IFERROR(VLOOKUP(E106,'Balance de prueba'!$A$2:$F$500,6,0),0)+IFERROR(VLOOKUP(D106,'Balance de prueba'!$A$2:$F$500,6,0),0)+IFERROR(VLOOKUP(C106,'Balance de prueba'!$A$2:$F$500,6,0),0)+IFERROR(VLOOKUP(B106,'Balance de prueba'!$A$2:$F$500,6,0),0)+IFERROR(VLOOKUP(A106,'Balance de prueba'!$A$2:$F$500,6,0),0)+IFERROR(VLOOKUP(F106,'Balance de prueba'!$A$2:$F$500,6,0),0)</f>
        <v>0</v>
      </c>
      <c r="O106" s="390"/>
      <c r="P106" s="391"/>
      <c r="Q106" s="391"/>
      <c r="R106" s="367">
        <f t="shared" si="17"/>
        <v>0</v>
      </c>
    </row>
    <row r="107" spans="1:28" ht="21" customHeight="1">
      <c r="A107" s="640"/>
      <c r="B107" s="640"/>
      <c r="C107" s="640"/>
      <c r="D107" s="640"/>
      <c r="E107" s="640"/>
      <c r="F107" s="640"/>
      <c r="G107" s="363">
        <f t="shared" si="12"/>
        <v>99</v>
      </c>
      <c r="H107" s="1223"/>
      <c r="I107" s="1273"/>
      <c r="J107" s="1106"/>
      <c r="K107" s="1056" t="s">
        <v>430</v>
      </c>
      <c r="L107" s="1002"/>
      <c r="M107" s="1003"/>
      <c r="N107" s="639">
        <f>IFERROR(VLOOKUP(E107,'Balance de prueba'!$A$2:$F$500,6,0),0)+IFERROR(VLOOKUP(D107,'Balance de prueba'!$A$2:$F$500,6,0),0)+IFERROR(VLOOKUP(C107,'Balance de prueba'!$A$2:$F$500,6,0),0)+IFERROR(VLOOKUP(B107,'Balance de prueba'!$A$2:$F$500,6,0),0)+IFERROR(VLOOKUP(A107,'Balance de prueba'!$A$2:$F$500,6,0),0)+IFERROR(VLOOKUP(F107,'Balance de prueba'!$A$2:$F$500,6,0),0)</f>
        <v>0</v>
      </c>
      <c r="O107" s="390"/>
      <c r="P107" s="391"/>
      <c r="Q107" s="391"/>
      <c r="R107" s="367">
        <f t="shared" si="17"/>
        <v>0</v>
      </c>
    </row>
    <row r="108" spans="1:28" ht="21" customHeight="1">
      <c r="A108" s="640"/>
      <c r="B108" s="640"/>
      <c r="C108" s="640"/>
      <c r="D108" s="640"/>
      <c r="E108" s="640"/>
      <c r="F108" s="640"/>
      <c r="G108" s="363">
        <f t="shared" si="12"/>
        <v>100</v>
      </c>
      <c r="H108" s="1223"/>
      <c r="I108" s="1273"/>
      <c r="J108" s="1106"/>
      <c r="K108" s="1056" t="s">
        <v>431</v>
      </c>
      <c r="L108" s="1002"/>
      <c r="M108" s="1003"/>
      <c r="N108" s="639">
        <f>IFERROR(VLOOKUP(E108,'Balance de prueba'!$A$2:$F$500,6,0),0)+IFERROR(VLOOKUP(D108,'Balance de prueba'!$A$2:$F$500,6,0),0)+IFERROR(VLOOKUP(C108,'Balance de prueba'!$A$2:$F$500,6,0),0)+IFERROR(VLOOKUP(B108,'Balance de prueba'!$A$2:$F$500,6,0),0)+IFERROR(VLOOKUP(A108,'Balance de prueba'!$A$2:$F$500,6,0),0)+IFERROR(VLOOKUP(F108,'Balance de prueba'!$A$2:$F$500,6,0),0)</f>
        <v>0</v>
      </c>
      <c r="O108" s="390"/>
      <c r="P108" s="391"/>
      <c r="Q108" s="391"/>
      <c r="R108" s="367">
        <f t="shared" si="17"/>
        <v>0</v>
      </c>
    </row>
    <row r="109" spans="1:28" ht="21" customHeight="1">
      <c r="A109" s="640"/>
      <c r="B109" s="640"/>
      <c r="C109" s="640"/>
      <c r="D109" s="640"/>
      <c r="E109" s="640"/>
      <c r="F109" s="640"/>
      <c r="G109" s="363">
        <f t="shared" si="12"/>
        <v>101</v>
      </c>
      <c r="H109" s="1223"/>
      <c r="I109" s="1273"/>
      <c r="J109" s="1106"/>
      <c r="K109" s="1056" t="s">
        <v>432</v>
      </c>
      <c r="L109" s="1002"/>
      <c r="M109" s="1003"/>
      <c r="N109" s="639">
        <f>IFERROR(VLOOKUP(E109,'Balance de prueba'!$A$2:$F$500,6,0),0)+IFERROR(VLOOKUP(D109,'Balance de prueba'!$A$2:$F$500,6,0),0)+IFERROR(VLOOKUP(C109,'Balance de prueba'!$A$2:$F$500,6,0),0)+IFERROR(VLOOKUP(B109,'Balance de prueba'!$A$2:$F$500,6,0),0)+IFERROR(VLOOKUP(A109,'Balance de prueba'!$A$2:$F$500,6,0),0)+IFERROR(VLOOKUP(F109,'Balance de prueba'!$A$2:$F$500,6,0),0)</f>
        <v>0</v>
      </c>
      <c r="O109" s="390"/>
      <c r="P109" s="391"/>
      <c r="Q109" s="391"/>
      <c r="R109" s="367">
        <f t="shared" si="17"/>
        <v>0</v>
      </c>
    </row>
    <row r="110" spans="1:28" ht="21" customHeight="1">
      <c r="A110" s="640"/>
      <c r="B110" s="640"/>
      <c r="C110" s="640"/>
      <c r="D110" s="640"/>
      <c r="E110" s="640"/>
      <c r="F110" s="640"/>
      <c r="G110" s="363">
        <f t="shared" si="12"/>
        <v>102</v>
      </c>
      <c r="H110" s="1223"/>
      <c r="I110" s="1273"/>
      <c r="J110" s="1107"/>
      <c r="K110" s="1056" t="s">
        <v>48</v>
      </c>
      <c r="L110" s="1002"/>
      <c r="M110" s="1003"/>
      <c r="N110" s="639">
        <f>IFERROR(VLOOKUP(E110,'Balance de prueba'!$A$2:$F$500,6,0),0)+IFERROR(VLOOKUP(D110,'Balance de prueba'!$A$2:$F$500,6,0),0)+IFERROR(VLOOKUP(C110,'Balance de prueba'!$A$2:$F$500,6,0),0)+IFERROR(VLOOKUP(B110,'Balance de prueba'!$A$2:$F$500,6,0),0)+IFERROR(VLOOKUP(A110,'Balance de prueba'!$A$2:$F$500,6,0),0)+IFERROR(VLOOKUP(F110,'Balance de prueba'!$A$2:$F$500,6,0),0)</f>
        <v>0</v>
      </c>
      <c r="O110" s="390"/>
      <c r="P110" s="391"/>
      <c r="Q110" s="391"/>
      <c r="R110" s="367">
        <f t="shared" si="17"/>
        <v>0</v>
      </c>
    </row>
    <row r="111" spans="1:28" ht="21" customHeight="1">
      <c r="A111" s="640"/>
      <c r="B111" s="640"/>
      <c r="C111" s="640"/>
      <c r="D111" s="640"/>
      <c r="E111" s="640"/>
      <c r="F111" s="640"/>
      <c r="G111" s="363">
        <f t="shared" si="12"/>
        <v>103</v>
      </c>
      <c r="H111" s="1223"/>
      <c r="I111" s="1273"/>
      <c r="J111" s="1161" t="s">
        <v>89</v>
      </c>
      <c r="K111" s="1163"/>
      <c r="L111" s="1163"/>
      <c r="M111" s="1164"/>
      <c r="N111" s="388">
        <f>SUM(N112:N115)</f>
        <v>0</v>
      </c>
      <c r="O111" s="388">
        <f t="shared" ref="O111:R111" si="18">SUM(O112:O115)</f>
        <v>0</v>
      </c>
      <c r="P111" s="388">
        <f t="shared" si="18"/>
        <v>0</v>
      </c>
      <c r="Q111" s="388">
        <f t="shared" si="18"/>
        <v>0</v>
      </c>
      <c r="R111" s="388">
        <f t="shared" si="18"/>
        <v>0</v>
      </c>
    </row>
    <row r="112" spans="1:28" s="389" customFormat="1" ht="18.75" customHeight="1">
      <c r="A112" s="641"/>
      <c r="B112" s="641"/>
      <c r="C112" s="641"/>
      <c r="D112" s="641"/>
      <c r="E112" s="641"/>
      <c r="F112" s="641"/>
      <c r="G112" s="363">
        <f t="shared" si="12"/>
        <v>104</v>
      </c>
      <c r="H112" s="1223"/>
      <c r="I112" s="1273"/>
      <c r="J112" s="1105"/>
      <c r="K112" s="1056" t="s">
        <v>661</v>
      </c>
      <c r="L112" s="1002"/>
      <c r="M112" s="1003"/>
      <c r="N112" s="639">
        <f>IFERROR(VLOOKUP(E112,'Balance de prueba'!$A$2:$F$500,6,0),0)+IFERROR(VLOOKUP(D112,'Balance de prueba'!$A$2:$F$500,6,0),0)+IFERROR(VLOOKUP(C112,'Balance de prueba'!$A$2:$F$500,6,0),0)+IFERROR(VLOOKUP(B112,'Balance de prueba'!$A$2:$F$500,6,0),0)+IFERROR(VLOOKUP(A112,'Balance de prueba'!$A$2:$F$500,6,0),0)+IFERROR(VLOOKUP(F112,'Balance de prueba'!$A$2:$F$500,6,0),0)</f>
        <v>0</v>
      </c>
      <c r="O112" s="390"/>
      <c r="P112" s="391"/>
      <c r="Q112" s="391"/>
      <c r="R112" s="367">
        <f t="shared" si="17"/>
        <v>0</v>
      </c>
      <c r="S112" s="338"/>
      <c r="T112" s="338"/>
      <c r="U112" s="338"/>
      <c r="V112" s="338"/>
      <c r="W112" s="338"/>
      <c r="X112" s="338"/>
      <c r="Y112" s="338"/>
      <c r="Z112" s="338"/>
      <c r="AA112" s="338"/>
      <c r="AB112" s="338"/>
    </row>
    <row r="113" spans="1:28" s="389" customFormat="1" ht="18.75" customHeight="1">
      <c r="A113" s="641"/>
      <c r="B113" s="641"/>
      <c r="C113" s="641"/>
      <c r="D113" s="641"/>
      <c r="E113" s="641"/>
      <c r="F113" s="641"/>
      <c r="G113" s="363">
        <f t="shared" si="12"/>
        <v>105</v>
      </c>
      <c r="H113" s="1223"/>
      <c r="I113" s="1273"/>
      <c r="J113" s="1106"/>
      <c r="K113" s="1056" t="s">
        <v>662</v>
      </c>
      <c r="L113" s="1002"/>
      <c r="M113" s="1003"/>
      <c r="N113" s="639">
        <f>IFERROR(VLOOKUP(E113,'Balance de prueba'!$A$2:$F$500,6,0),0)+IFERROR(VLOOKUP(D113,'Balance de prueba'!$A$2:$F$500,6,0),0)+IFERROR(VLOOKUP(C113,'Balance de prueba'!$A$2:$F$500,6,0),0)+IFERROR(VLOOKUP(B113,'Balance de prueba'!$A$2:$F$500,6,0),0)+IFERROR(VLOOKUP(A113,'Balance de prueba'!$A$2:$F$500,6,0),0)+IFERROR(VLOOKUP(F113,'Balance de prueba'!$A$2:$F$500,6,0),0)</f>
        <v>0</v>
      </c>
      <c r="O113" s="390"/>
      <c r="P113" s="391"/>
      <c r="Q113" s="391"/>
      <c r="R113" s="367">
        <f t="shared" si="17"/>
        <v>0</v>
      </c>
      <c r="S113" s="338"/>
      <c r="T113" s="338"/>
      <c r="U113" s="338"/>
      <c r="V113" s="338"/>
      <c r="W113" s="338"/>
      <c r="X113" s="338"/>
      <c r="Y113" s="338"/>
      <c r="Z113" s="338"/>
      <c r="AA113" s="338"/>
      <c r="AB113" s="338"/>
    </row>
    <row r="114" spans="1:28" s="389" customFormat="1" ht="18.75" customHeight="1">
      <c r="A114" s="641"/>
      <c r="B114" s="641"/>
      <c r="C114" s="641"/>
      <c r="D114" s="641"/>
      <c r="E114" s="641"/>
      <c r="F114" s="641"/>
      <c r="G114" s="363">
        <f t="shared" si="12"/>
        <v>106</v>
      </c>
      <c r="H114" s="1223"/>
      <c r="I114" s="1273"/>
      <c r="J114" s="1106"/>
      <c r="K114" s="1056" t="s">
        <v>663</v>
      </c>
      <c r="L114" s="1002"/>
      <c r="M114" s="1003"/>
      <c r="N114" s="639">
        <f>IFERROR(VLOOKUP(E114,'Balance de prueba'!$A$2:$F$500,6,0),0)+IFERROR(VLOOKUP(D114,'Balance de prueba'!$A$2:$F$500,6,0),0)+IFERROR(VLOOKUP(C114,'Balance de prueba'!$A$2:$F$500,6,0),0)+IFERROR(VLOOKUP(B114,'Balance de prueba'!$A$2:$F$500,6,0),0)+IFERROR(VLOOKUP(A114,'Balance de prueba'!$A$2:$F$500,6,0),0)+IFERROR(VLOOKUP(F114,'Balance de prueba'!$A$2:$F$500,6,0),0)</f>
        <v>0</v>
      </c>
      <c r="O114" s="390"/>
      <c r="P114" s="391"/>
      <c r="Q114" s="391"/>
      <c r="R114" s="367">
        <f t="shared" si="17"/>
        <v>0</v>
      </c>
      <c r="S114" s="338"/>
      <c r="T114" s="338"/>
      <c r="U114" s="338"/>
      <c r="V114" s="338"/>
      <c r="W114" s="338"/>
      <c r="X114" s="338"/>
      <c r="Y114" s="338"/>
      <c r="Z114" s="338"/>
      <c r="AA114" s="338"/>
      <c r="AB114" s="338"/>
    </row>
    <row r="115" spans="1:28" s="389" customFormat="1" ht="18.75" customHeight="1">
      <c r="A115" s="641"/>
      <c r="B115" s="641"/>
      <c r="C115" s="641"/>
      <c r="D115" s="641"/>
      <c r="E115" s="641"/>
      <c r="F115" s="641"/>
      <c r="G115" s="363">
        <f t="shared" si="12"/>
        <v>107</v>
      </c>
      <c r="H115" s="1223"/>
      <c r="I115" s="1273"/>
      <c r="J115" s="1107"/>
      <c r="K115" s="1056" t="s">
        <v>664</v>
      </c>
      <c r="L115" s="1002"/>
      <c r="M115" s="1003"/>
      <c r="N115" s="639">
        <f>IFERROR(VLOOKUP(E115,'Balance de prueba'!$A$2:$F$500,6,0),0)+IFERROR(VLOOKUP(D115,'Balance de prueba'!$A$2:$F$500,6,0),0)+IFERROR(VLOOKUP(C115,'Balance de prueba'!$A$2:$F$500,6,0),0)+IFERROR(VLOOKUP(B115,'Balance de prueba'!$A$2:$F$500,6,0),0)+IFERROR(VLOOKUP(A115,'Balance de prueba'!$A$2:$F$500,6,0),0)+IFERROR(VLOOKUP(F115,'Balance de prueba'!$A$2:$F$500,6,0),0)</f>
        <v>0</v>
      </c>
      <c r="O115" s="390"/>
      <c r="P115" s="391"/>
      <c r="Q115" s="391"/>
      <c r="R115" s="367">
        <f t="shared" si="17"/>
        <v>0</v>
      </c>
      <c r="S115" s="338"/>
      <c r="T115" s="338"/>
      <c r="U115" s="338"/>
      <c r="V115" s="338"/>
      <c r="W115" s="338"/>
      <c r="X115" s="338"/>
      <c r="Y115" s="338"/>
      <c r="Z115" s="338"/>
      <c r="AA115" s="338"/>
      <c r="AB115" s="338"/>
    </row>
    <row r="116" spans="1:28" s="389" customFormat="1" ht="21" customHeight="1">
      <c r="A116" s="641"/>
      <c r="B116" s="641"/>
      <c r="C116" s="641"/>
      <c r="D116" s="641"/>
      <c r="E116" s="641"/>
      <c r="F116" s="641"/>
      <c r="G116" s="363">
        <f t="shared" si="12"/>
        <v>108</v>
      </c>
      <c r="H116" s="1223"/>
      <c r="I116" s="1273"/>
      <c r="J116" s="1161" t="s">
        <v>268</v>
      </c>
      <c r="K116" s="1163"/>
      <c r="L116" s="1163"/>
      <c r="M116" s="1164"/>
      <c r="N116" s="388">
        <f>SUM(N117:N126)</f>
        <v>0</v>
      </c>
      <c r="O116" s="388">
        <f t="shared" ref="O116:R116" si="19">SUM(O117:O126)</f>
        <v>0</v>
      </c>
      <c r="P116" s="388">
        <f t="shared" si="19"/>
        <v>0</v>
      </c>
      <c r="Q116" s="388">
        <f t="shared" si="19"/>
        <v>0</v>
      </c>
      <c r="R116" s="388">
        <f t="shared" si="19"/>
        <v>0</v>
      </c>
      <c r="S116" s="338"/>
      <c r="T116" s="338"/>
      <c r="U116" s="338"/>
      <c r="V116" s="338"/>
      <c r="W116" s="338"/>
      <c r="X116" s="338"/>
      <c r="Y116" s="338"/>
      <c r="Z116" s="338"/>
      <c r="AA116" s="338"/>
      <c r="AB116" s="338"/>
    </row>
    <row r="117" spans="1:28" s="389" customFormat="1" ht="18.75" customHeight="1">
      <c r="A117" s="641"/>
      <c r="B117" s="641"/>
      <c r="C117" s="641"/>
      <c r="D117" s="641"/>
      <c r="E117" s="641"/>
      <c r="F117" s="641"/>
      <c r="G117" s="363">
        <f t="shared" si="12"/>
        <v>109</v>
      </c>
      <c r="H117" s="1223"/>
      <c r="I117" s="1273"/>
      <c r="J117" s="1105"/>
      <c r="K117" s="1056" t="s">
        <v>90</v>
      </c>
      <c r="L117" s="1002"/>
      <c r="M117" s="1003"/>
      <c r="N117" s="639">
        <f>IFERROR(VLOOKUP(E117,'Balance de prueba'!$A$2:$F$500,6,0),0)+IFERROR(VLOOKUP(D117,'Balance de prueba'!$A$2:$F$500,6,0),0)+IFERROR(VLOOKUP(C117,'Balance de prueba'!$A$2:$F$500,6,0),0)+IFERROR(VLOOKUP(B117,'Balance de prueba'!$A$2:$F$500,6,0),0)+IFERROR(VLOOKUP(A117,'Balance de prueba'!$A$2:$F$500,6,0),0)+IFERROR(VLOOKUP(F117,'Balance de prueba'!$A$2:$F$500,6,0),0)</f>
        <v>0</v>
      </c>
      <c r="O117" s="390"/>
      <c r="P117" s="391"/>
      <c r="Q117" s="391"/>
      <c r="R117" s="367">
        <f t="shared" si="17"/>
        <v>0</v>
      </c>
      <c r="S117" s="338"/>
      <c r="T117" s="338"/>
      <c r="U117" s="338"/>
      <c r="V117" s="338"/>
      <c r="W117" s="338"/>
      <c r="X117" s="338"/>
      <c r="Y117" s="338"/>
      <c r="Z117" s="338"/>
      <c r="AA117" s="338"/>
      <c r="AB117" s="338"/>
    </row>
    <row r="118" spans="1:28" s="389" customFormat="1" ht="18.75" customHeight="1">
      <c r="A118" s="641"/>
      <c r="B118" s="641"/>
      <c r="C118" s="641"/>
      <c r="D118" s="641"/>
      <c r="E118" s="641"/>
      <c r="F118" s="641"/>
      <c r="G118" s="363">
        <f t="shared" si="12"/>
        <v>110</v>
      </c>
      <c r="H118" s="1223"/>
      <c r="I118" s="1273"/>
      <c r="J118" s="1106"/>
      <c r="K118" s="1056" t="s">
        <v>433</v>
      </c>
      <c r="L118" s="1002"/>
      <c r="M118" s="1003"/>
      <c r="N118" s="639">
        <f>IFERROR(VLOOKUP(E118,'Balance de prueba'!$A$2:$F$500,6,0),0)+IFERROR(VLOOKUP(D118,'Balance de prueba'!$A$2:$F$500,6,0),0)+IFERROR(VLOOKUP(C118,'Balance de prueba'!$A$2:$F$500,6,0),0)+IFERROR(VLOOKUP(B118,'Balance de prueba'!$A$2:$F$500,6,0),0)+IFERROR(VLOOKUP(A118,'Balance de prueba'!$A$2:$F$500,6,0),0)+IFERROR(VLOOKUP(F118,'Balance de prueba'!$A$2:$F$500,6,0),0)</f>
        <v>0</v>
      </c>
      <c r="O118" s="390"/>
      <c r="P118" s="391"/>
      <c r="Q118" s="391"/>
      <c r="R118" s="367">
        <f t="shared" si="17"/>
        <v>0</v>
      </c>
      <c r="S118" s="338"/>
      <c r="T118" s="338"/>
      <c r="U118" s="338"/>
      <c r="V118" s="338"/>
      <c r="W118" s="338"/>
      <c r="X118" s="338"/>
      <c r="Y118" s="338"/>
      <c r="Z118" s="338"/>
      <c r="AA118" s="338"/>
      <c r="AB118" s="338"/>
    </row>
    <row r="119" spans="1:28" ht="18.75" customHeight="1">
      <c r="A119" s="640"/>
      <c r="B119" s="640"/>
      <c r="C119" s="640"/>
      <c r="D119" s="640"/>
      <c r="E119" s="640"/>
      <c r="F119" s="640"/>
      <c r="G119" s="363">
        <f t="shared" si="12"/>
        <v>111</v>
      </c>
      <c r="H119" s="1223"/>
      <c r="I119" s="1273"/>
      <c r="J119" s="1106"/>
      <c r="K119" s="1056" t="s">
        <v>190</v>
      </c>
      <c r="L119" s="1002"/>
      <c r="M119" s="1003"/>
      <c r="N119" s="639">
        <f>IFERROR(VLOOKUP(E119,'Balance de prueba'!$A$2:$F$500,6,0),0)+IFERROR(VLOOKUP(D119,'Balance de prueba'!$A$2:$F$500,6,0),0)+IFERROR(VLOOKUP(C119,'Balance de prueba'!$A$2:$F$500,6,0),0)+IFERROR(VLOOKUP(B119,'Balance de prueba'!$A$2:$F$500,6,0),0)+IFERROR(VLOOKUP(A119,'Balance de prueba'!$A$2:$F$500,6,0),0)+IFERROR(VLOOKUP(F119,'Balance de prueba'!$A$2:$F$500,6,0),0)</f>
        <v>0</v>
      </c>
      <c r="O119" s="390"/>
      <c r="P119" s="391"/>
      <c r="Q119" s="391"/>
      <c r="R119" s="367">
        <f t="shared" si="17"/>
        <v>0</v>
      </c>
    </row>
    <row r="120" spans="1:28" ht="18.75" customHeight="1">
      <c r="A120" s="640"/>
      <c r="B120" s="640"/>
      <c r="C120" s="640"/>
      <c r="D120" s="640"/>
      <c r="E120" s="640"/>
      <c r="F120" s="640"/>
      <c r="G120" s="363">
        <f t="shared" si="12"/>
        <v>112</v>
      </c>
      <c r="H120" s="1223"/>
      <c r="I120" s="1273"/>
      <c r="J120" s="1106"/>
      <c r="K120" s="1056" t="s">
        <v>91</v>
      </c>
      <c r="L120" s="1002"/>
      <c r="M120" s="1003"/>
      <c r="N120" s="639">
        <f>IFERROR(VLOOKUP(E120,'Balance de prueba'!$A$2:$F$500,6,0),0)+IFERROR(VLOOKUP(D120,'Balance de prueba'!$A$2:$F$500,6,0),0)+IFERROR(VLOOKUP(C120,'Balance de prueba'!$A$2:$F$500,6,0),0)+IFERROR(VLOOKUP(B120,'Balance de prueba'!$A$2:$F$500,6,0),0)+IFERROR(VLOOKUP(A120,'Balance de prueba'!$A$2:$F$500,6,0),0)+IFERROR(VLOOKUP(F120,'Balance de prueba'!$A$2:$F$500,6,0),0)</f>
        <v>0</v>
      </c>
      <c r="O120" s="390"/>
      <c r="P120" s="391"/>
      <c r="Q120" s="391"/>
      <c r="R120" s="367">
        <f t="shared" si="17"/>
        <v>0</v>
      </c>
    </row>
    <row r="121" spans="1:28" ht="18.75" customHeight="1">
      <c r="A121" s="640"/>
      <c r="B121" s="640"/>
      <c r="C121" s="640"/>
      <c r="D121" s="640"/>
      <c r="E121" s="640"/>
      <c r="F121" s="640"/>
      <c r="G121" s="363">
        <f t="shared" si="12"/>
        <v>113</v>
      </c>
      <c r="H121" s="1223"/>
      <c r="I121" s="1273"/>
      <c r="J121" s="1106"/>
      <c r="K121" s="1056" t="s">
        <v>189</v>
      </c>
      <c r="L121" s="1002"/>
      <c r="M121" s="1003"/>
      <c r="N121" s="639">
        <f>IFERROR(VLOOKUP(E121,'Balance de prueba'!$A$2:$F$500,6,0),0)+IFERROR(VLOOKUP(D121,'Balance de prueba'!$A$2:$F$500,6,0),0)+IFERROR(VLOOKUP(C121,'Balance de prueba'!$A$2:$F$500,6,0),0)+IFERROR(VLOOKUP(B121,'Balance de prueba'!$A$2:$F$500,6,0),0)+IFERROR(VLOOKUP(A121,'Balance de prueba'!$A$2:$F$500,6,0),0)+IFERROR(VLOOKUP(F121,'Balance de prueba'!$A$2:$F$500,6,0),0)</f>
        <v>0</v>
      </c>
      <c r="O121" s="390"/>
      <c r="P121" s="391"/>
      <c r="Q121" s="391"/>
      <c r="R121" s="367">
        <f t="shared" si="17"/>
        <v>0</v>
      </c>
    </row>
    <row r="122" spans="1:28" ht="18.75" customHeight="1">
      <c r="A122" s="640"/>
      <c r="B122" s="640"/>
      <c r="C122" s="640"/>
      <c r="D122" s="640"/>
      <c r="E122" s="640"/>
      <c r="F122" s="640"/>
      <c r="G122" s="363">
        <f t="shared" si="12"/>
        <v>114</v>
      </c>
      <c r="H122" s="1223"/>
      <c r="I122" s="1273"/>
      <c r="J122" s="1106"/>
      <c r="K122" s="1056" t="s">
        <v>649</v>
      </c>
      <c r="L122" s="1002"/>
      <c r="M122" s="1003"/>
      <c r="N122" s="639">
        <f>IFERROR(VLOOKUP(E122,'Balance de prueba'!$A$2:$F$500,6,0),0)+IFERROR(VLOOKUP(D122,'Balance de prueba'!$A$2:$F$500,6,0),0)+IFERROR(VLOOKUP(C122,'Balance de prueba'!$A$2:$F$500,6,0),0)+IFERROR(VLOOKUP(B122,'Balance de prueba'!$A$2:$F$500,6,0),0)+IFERROR(VLOOKUP(A122,'Balance de prueba'!$A$2:$F$500,6,0),0)+IFERROR(VLOOKUP(F122,'Balance de prueba'!$A$2:$F$500,6,0),0)</f>
        <v>0</v>
      </c>
      <c r="O122" s="390"/>
      <c r="P122" s="391"/>
      <c r="Q122" s="391"/>
      <c r="R122" s="367">
        <f t="shared" si="17"/>
        <v>0</v>
      </c>
    </row>
    <row r="123" spans="1:28" ht="18.75" customHeight="1">
      <c r="A123" s="640"/>
      <c r="B123" s="640"/>
      <c r="C123" s="640"/>
      <c r="D123" s="640"/>
      <c r="E123" s="640"/>
      <c r="F123" s="640"/>
      <c r="G123" s="363">
        <f t="shared" si="12"/>
        <v>115</v>
      </c>
      <c r="H123" s="1223"/>
      <c r="I123" s="1273"/>
      <c r="J123" s="1106"/>
      <c r="K123" s="1056" t="s">
        <v>270</v>
      </c>
      <c r="L123" s="1002"/>
      <c r="M123" s="1003"/>
      <c r="N123" s="639">
        <f>IFERROR(VLOOKUP(E123,'Balance de prueba'!$A$2:$F$500,6,0),0)+IFERROR(VLOOKUP(D123,'Balance de prueba'!$A$2:$F$500,6,0),0)+IFERROR(VLOOKUP(C123,'Balance de prueba'!$A$2:$F$500,6,0),0)+IFERROR(VLOOKUP(B123,'Balance de prueba'!$A$2:$F$500,6,0),0)+IFERROR(VLOOKUP(A123,'Balance de prueba'!$A$2:$F$500,6,0),0)+IFERROR(VLOOKUP(F123,'Balance de prueba'!$A$2:$F$500,6,0),0)</f>
        <v>0</v>
      </c>
      <c r="O123" s="390"/>
      <c r="P123" s="391"/>
      <c r="Q123" s="391"/>
      <c r="R123" s="367">
        <f t="shared" si="17"/>
        <v>0</v>
      </c>
    </row>
    <row r="124" spans="1:28" ht="18.75" customHeight="1">
      <c r="A124" s="640"/>
      <c r="B124" s="640"/>
      <c r="C124" s="640"/>
      <c r="D124" s="640"/>
      <c r="E124" s="640"/>
      <c r="F124" s="640"/>
      <c r="G124" s="363">
        <f t="shared" si="12"/>
        <v>116</v>
      </c>
      <c r="H124" s="1223"/>
      <c r="I124" s="1273"/>
      <c r="J124" s="1106"/>
      <c r="K124" s="1056" t="s">
        <v>650</v>
      </c>
      <c r="L124" s="1002"/>
      <c r="M124" s="1003"/>
      <c r="N124" s="639">
        <f>IFERROR(VLOOKUP(E124,'Balance de prueba'!$A$2:$F$500,6,0),0)+IFERROR(VLOOKUP(D124,'Balance de prueba'!$A$2:$F$500,6,0),0)+IFERROR(VLOOKUP(C124,'Balance de prueba'!$A$2:$F$500,6,0),0)+IFERROR(VLOOKUP(B124,'Balance de prueba'!$A$2:$F$500,6,0),0)+IFERROR(VLOOKUP(A124,'Balance de prueba'!$A$2:$F$500,6,0),0)+IFERROR(VLOOKUP(F124,'Balance de prueba'!$A$2:$F$500,6,0),0)</f>
        <v>0</v>
      </c>
      <c r="O124" s="390"/>
      <c r="P124" s="391"/>
      <c r="Q124" s="391"/>
      <c r="R124" s="367">
        <f t="shared" si="17"/>
        <v>0</v>
      </c>
    </row>
    <row r="125" spans="1:28" ht="18.75" customHeight="1">
      <c r="A125" s="640"/>
      <c r="B125" s="640"/>
      <c r="C125" s="640"/>
      <c r="D125" s="640"/>
      <c r="E125" s="640"/>
      <c r="F125" s="640"/>
      <c r="G125" s="363">
        <f t="shared" si="12"/>
        <v>117</v>
      </c>
      <c r="H125" s="1223"/>
      <c r="I125" s="1273"/>
      <c r="J125" s="1106"/>
      <c r="K125" s="1056" t="s">
        <v>271</v>
      </c>
      <c r="L125" s="1002"/>
      <c r="M125" s="1003"/>
      <c r="N125" s="639">
        <f>IFERROR(VLOOKUP(E125,'Balance de prueba'!$A$2:$F$500,6,0),0)+IFERROR(VLOOKUP(D125,'Balance de prueba'!$A$2:$F$500,6,0),0)+IFERROR(VLOOKUP(C125,'Balance de prueba'!$A$2:$F$500,6,0),0)+IFERROR(VLOOKUP(B125,'Balance de prueba'!$A$2:$F$500,6,0),0)+IFERROR(VLOOKUP(A125,'Balance de prueba'!$A$2:$F$500,6,0),0)+IFERROR(VLOOKUP(F125,'Balance de prueba'!$A$2:$F$500,6,0),0)</f>
        <v>0</v>
      </c>
      <c r="O125" s="390"/>
      <c r="P125" s="391"/>
      <c r="Q125" s="391"/>
      <c r="R125" s="367">
        <f t="shared" si="17"/>
        <v>0</v>
      </c>
    </row>
    <row r="126" spans="1:28" ht="18.75" customHeight="1">
      <c r="A126" s="640"/>
      <c r="B126" s="640"/>
      <c r="C126" s="640"/>
      <c r="D126" s="640"/>
      <c r="E126" s="640"/>
      <c r="F126" s="640"/>
      <c r="G126" s="363">
        <f t="shared" si="12"/>
        <v>118</v>
      </c>
      <c r="H126" s="1223"/>
      <c r="I126" s="1273"/>
      <c r="J126" s="1107"/>
      <c r="K126" s="1056" t="s">
        <v>48</v>
      </c>
      <c r="L126" s="1002"/>
      <c r="M126" s="1003"/>
      <c r="N126" s="639">
        <f>IFERROR(VLOOKUP(E126,'Balance de prueba'!$A$2:$F$500,6,0),0)+IFERROR(VLOOKUP(D126,'Balance de prueba'!$A$2:$F$500,6,0),0)+IFERROR(VLOOKUP(C126,'Balance de prueba'!$A$2:$F$500,6,0),0)+IFERROR(VLOOKUP(B126,'Balance de prueba'!$A$2:$F$500,6,0),0)+IFERROR(VLOOKUP(A126,'Balance de prueba'!$A$2:$F$500,6,0),0)+IFERROR(VLOOKUP(F126,'Balance de prueba'!$A$2:$F$500,6,0),0)</f>
        <v>0</v>
      </c>
      <c r="O126" s="390"/>
      <c r="P126" s="391"/>
      <c r="Q126" s="391"/>
      <c r="R126" s="367">
        <f t="shared" si="17"/>
        <v>0</v>
      </c>
      <c r="S126" s="389"/>
    </row>
    <row r="127" spans="1:28" ht="23.25" customHeight="1">
      <c r="A127" s="640"/>
      <c r="B127" s="640"/>
      <c r="C127" s="640"/>
      <c r="D127" s="640"/>
      <c r="E127" s="640"/>
      <c r="F127" s="640"/>
      <c r="G127" s="363">
        <f t="shared" si="12"/>
        <v>119</v>
      </c>
      <c r="H127" s="1223"/>
      <c r="I127" s="1273"/>
      <c r="J127" s="1195" t="s">
        <v>127</v>
      </c>
      <c r="K127" s="1197"/>
      <c r="L127" s="1197"/>
      <c r="M127" s="1198"/>
      <c r="N127" s="639">
        <f>IFERROR(VLOOKUP(E127,'Balance de prueba'!$A$2:$F$500,6,0),0)+IFERROR(VLOOKUP(D127,'Balance de prueba'!$A$2:$F$500,6,0),0)+IFERROR(VLOOKUP(C127,'Balance de prueba'!$A$2:$F$500,6,0),0)+IFERROR(VLOOKUP(B127,'Balance de prueba'!$A$2:$F$500,6,0),0)+IFERROR(VLOOKUP(A127,'Balance de prueba'!$A$2:$F$500,6,0),0)+IFERROR(VLOOKUP(F127,'Balance de prueba'!$A$2:$F$500,6,0),0)</f>
        <v>0</v>
      </c>
      <c r="O127" s="382"/>
      <c r="P127" s="381"/>
      <c r="Q127" s="394"/>
      <c r="R127" s="396">
        <f t="shared" si="17"/>
        <v>0</v>
      </c>
      <c r="S127" s="389"/>
    </row>
    <row r="128" spans="1:28" ht="24" customHeight="1">
      <c r="A128" s="640"/>
      <c r="B128" s="640"/>
      <c r="C128" s="640"/>
      <c r="D128" s="640"/>
      <c r="E128" s="640"/>
      <c r="F128" s="640"/>
      <c r="G128" s="363">
        <f t="shared" si="12"/>
        <v>120</v>
      </c>
      <c r="H128" s="1223"/>
      <c r="I128" s="1273"/>
      <c r="J128" s="1161" t="s">
        <v>267</v>
      </c>
      <c r="K128" s="1163"/>
      <c r="L128" s="1163"/>
      <c r="M128" s="1164"/>
      <c r="N128" s="397">
        <f>SUM(N129:N130)</f>
        <v>0</v>
      </c>
      <c r="O128" s="397">
        <f>SUM(O129:O130)</f>
        <v>0</v>
      </c>
      <c r="P128" s="397">
        <f>SUM(P129:P130)</f>
        <v>0</v>
      </c>
      <c r="Q128" s="397">
        <f>SUM(Q129:Q130)</f>
        <v>0</v>
      </c>
      <c r="R128" s="397">
        <f>SUM(R129:R130)</f>
        <v>0</v>
      </c>
      <c r="S128" s="389"/>
    </row>
    <row r="129" spans="1:29" ht="18.75" customHeight="1">
      <c r="A129" s="640"/>
      <c r="B129" s="640"/>
      <c r="C129" s="640"/>
      <c r="D129" s="640"/>
      <c r="E129" s="640"/>
      <c r="F129" s="640"/>
      <c r="G129" s="363">
        <f t="shared" si="12"/>
        <v>121</v>
      </c>
      <c r="H129" s="1223"/>
      <c r="I129" s="1273"/>
      <c r="J129" s="1105"/>
      <c r="K129" s="1149" t="s">
        <v>665</v>
      </c>
      <c r="L129" s="1245"/>
      <c r="M129" s="1245"/>
      <c r="N129" s="395"/>
      <c r="O129" s="398"/>
      <c r="P129" s="395"/>
      <c r="Q129" s="391"/>
      <c r="R129" s="367">
        <f t="shared" si="17"/>
        <v>0</v>
      </c>
      <c r="S129" s="389"/>
    </row>
    <row r="130" spans="1:29" ht="18.75" customHeight="1">
      <c r="A130" s="640"/>
      <c r="B130" s="640"/>
      <c r="C130" s="640"/>
      <c r="D130" s="640"/>
      <c r="E130" s="640"/>
      <c r="F130" s="640"/>
      <c r="G130" s="363">
        <f t="shared" si="12"/>
        <v>122</v>
      </c>
      <c r="H130" s="1223"/>
      <c r="I130" s="1274"/>
      <c r="J130" s="1107"/>
      <c r="K130" s="1237" t="s">
        <v>177</v>
      </c>
      <c r="L130" s="1238"/>
      <c r="M130" s="1239"/>
      <c r="N130" s="395"/>
      <c r="O130" s="398"/>
      <c r="P130" s="395"/>
      <c r="Q130" s="391"/>
      <c r="R130" s="367">
        <f t="shared" si="17"/>
        <v>0</v>
      </c>
      <c r="S130" s="389"/>
    </row>
    <row r="131" spans="1:29" ht="45.75" customHeight="1">
      <c r="A131" s="640"/>
      <c r="B131" s="640"/>
      <c r="C131" s="640"/>
      <c r="D131" s="640"/>
      <c r="E131" s="640"/>
      <c r="F131" s="640"/>
      <c r="G131" s="363">
        <f t="shared" si="12"/>
        <v>123</v>
      </c>
      <c r="H131" s="1223"/>
      <c r="I131" s="1218" t="s">
        <v>667</v>
      </c>
      <c r="J131" s="1219"/>
      <c r="K131" s="1219"/>
      <c r="L131" s="1219"/>
      <c r="M131" s="1220"/>
      <c r="N131" s="399">
        <f>SUM(N132:N139)</f>
        <v>0</v>
      </c>
      <c r="O131" s="399">
        <f t="shared" ref="O131:R131" si="20">SUM(O132:O139)</f>
        <v>0</v>
      </c>
      <c r="P131" s="399">
        <f t="shared" si="20"/>
        <v>0</v>
      </c>
      <c r="Q131" s="399">
        <f t="shared" si="20"/>
        <v>0</v>
      </c>
      <c r="R131" s="399">
        <f t="shared" si="20"/>
        <v>0</v>
      </c>
      <c r="S131" s="389"/>
    </row>
    <row r="132" spans="1:29" ht="22.5" customHeight="1">
      <c r="A132" s="640"/>
      <c r="B132" s="640"/>
      <c r="C132" s="640"/>
      <c r="D132" s="640"/>
      <c r="E132" s="640"/>
      <c r="F132" s="640"/>
      <c r="G132" s="363">
        <f t="shared" si="12"/>
        <v>124</v>
      </c>
      <c r="H132" s="1223"/>
      <c r="I132" s="1215"/>
      <c r="J132" s="1056" t="s">
        <v>26</v>
      </c>
      <c r="K132" s="1002"/>
      <c r="L132" s="1002"/>
      <c r="M132" s="1003"/>
      <c r="N132" s="639">
        <f>IFERROR(VLOOKUP(E132,'Balance de prueba'!$A$2:$F$500,6,0),0)+IFERROR(VLOOKUP(D132,'Balance de prueba'!$A$2:$F$500,6,0),0)+IFERROR(VLOOKUP(C132,'Balance de prueba'!$A$2:$F$500,6,0),0)+IFERROR(VLOOKUP(B132,'Balance de prueba'!$A$2:$F$500,6,0),0)+IFERROR(VLOOKUP(A132,'Balance de prueba'!$A$2:$F$500,6,0),0)+IFERROR(VLOOKUP(F132,'Balance de prueba'!$A$2:$F$500,6,0),0)</f>
        <v>0</v>
      </c>
      <c r="O132" s="390"/>
      <c r="P132" s="391"/>
      <c r="Q132" s="395"/>
      <c r="R132" s="400">
        <f t="shared" si="17"/>
        <v>0</v>
      </c>
      <c r="S132" s="389"/>
    </row>
    <row r="133" spans="1:29" ht="18.75" customHeight="1">
      <c r="A133" s="640"/>
      <c r="B133" s="640"/>
      <c r="C133" s="640"/>
      <c r="D133" s="640"/>
      <c r="E133" s="640"/>
      <c r="F133" s="640"/>
      <c r="G133" s="363">
        <f t="shared" si="12"/>
        <v>125</v>
      </c>
      <c r="H133" s="1223"/>
      <c r="I133" s="1216"/>
      <c r="J133" s="1056" t="s">
        <v>666</v>
      </c>
      <c r="K133" s="1002"/>
      <c r="L133" s="1002"/>
      <c r="M133" s="1003"/>
      <c r="N133" s="639">
        <f>IFERROR(VLOOKUP(E133,'Balance de prueba'!$A$2:$F$500,6,0),0)+IFERROR(VLOOKUP(D133,'Balance de prueba'!$A$2:$F$500,6,0),0)+IFERROR(VLOOKUP(C133,'Balance de prueba'!$A$2:$F$500,6,0),0)+IFERROR(VLOOKUP(B133,'Balance de prueba'!$A$2:$F$500,6,0),0)+IFERROR(VLOOKUP(A133,'Balance de prueba'!$A$2:$F$500,6,0),0)+IFERROR(VLOOKUP(F133,'Balance de prueba'!$A$2:$F$500,6,0),0)</f>
        <v>0</v>
      </c>
      <c r="O133" s="390"/>
      <c r="P133" s="391"/>
      <c r="Q133" s="395"/>
      <c r="R133" s="400">
        <f t="shared" si="17"/>
        <v>0</v>
      </c>
      <c r="S133" s="389"/>
    </row>
    <row r="134" spans="1:29" ht="26.25" customHeight="1">
      <c r="A134" s="640"/>
      <c r="B134" s="640"/>
      <c r="C134" s="640"/>
      <c r="D134" s="640"/>
      <c r="E134" s="640"/>
      <c r="F134" s="640"/>
      <c r="G134" s="363">
        <f t="shared" si="12"/>
        <v>126</v>
      </c>
      <c r="H134" s="1223"/>
      <c r="I134" s="1216"/>
      <c r="J134" s="1263" t="s">
        <v>277</v>
      </c>
      <c r="K134" s="1264"/>
      <c r="L134" s="1265"/>
      <c r="M134" s="692" t="s">
        <v>275</v>
      </c>
      <c r="N134" s="639">
        <f>IFERROR(VLOOKUP(E134,'Balance de prueba'!$A$2:$F$500,6,0),0)+IFERROR(VLOOKUP(D134,'Balance de prueba'!$A$2:$F$500,6,0),0)+IFERROR(VLOOKUP(C134,'Balance de prueba'!$A$2:$F$500,6,0),0)+IFERROR(VLOOKUP(B134,'Balance de prueba'!$A$2:$F$500,6,0),0)+IFERROR(VLOOKUP(A134,'Balance de prueba'!$A$2:$F$500,6,0),0)+IFERROR(VLOOKUP(F134,'Balance de prueba'!$A$2:$F$500,6,0),0)</f>
        <v>0</v>
      </c>
      <c r="O134" s="390"/>
      <c r="P134" s="391"/>
      <c r="Q134" s="391"/>
      <c r="R134" s="367">
        <f t="shared" si="17"/>
        <v>0</v>
      </c>
      <c r="S134" s="389"/>
    </row>
    <row r="135" spans="1:29" ht="21" customHeight="1">
      <c r="A135" s="640"/>
      <c r="B135" s="640"/>
      <c r="C135" s="640"/>
      <c r="D135" s="640"/>
      <c r="E135" s="640"/>
      <c r="F135" s="640"/>
      <c r="G135" s="363">
        <f t="shared" si="12"/>
        <v>127</v>
      </c>
      <c r="H135" s="1223"/>
      <c r="I135" s="1216"/>
      <c r="J135" s="1266"/>
      <c r="K135" s="1267"/>
      <c r="L135" s="1268"/>
      <c r="M135" s="692" t="s">
        <v>276</v>
      </c>
      <c r="N135" s="639">
        <f>IFERROR(VLOOKUP(E135,'Balance de prueba'!$A$2:$F$500,6,0),0)+IFERROR(VLOOKUP(D135,'Balance de prueba'!$A$2:$F$500,6,0),0)+IFERROR(VLOOKUP(C135,'Balance de prueba'!$A$2:$F$500,6,0),0)+IFERROR(VLOOKUP(B135,'Balance de prueba'!$A$2:$F$500,6,0),0)+IFERROR(VLOOKUP(A135,'Balance de prueba'!$A$2:$F$500,6,0),0)+IFERROR(VLOOKUP(F135,'Balance de prueba'!$A$2:$F$500,6,0),0)</f>
        <v>0</v>
      </c>
      <c r="O135" s="390"/>
      <c r="P135" s="391"/>
      <c r="Q135" s="391"/>
      <c r="R135" s="367">
        <f t="shared" si="17"/>
        <v>0</v>
      </c>
      <c r="S135" s="389"/>
    </row>
    <row r="136" spans="1:29" ht="21" customHeight="1">
      <c r="A136" s="640"/>
      <c r="B136" s="640"/>
      <c r="C136" s="640"/>
      <c r="D136" s="640"/>
      <c r="E136" s="640"/>
      <c r="F136" s="640"/>
      <c r="G136" s="363">
        <f t="shared" si="12"/>
        <v>128</v>
      </c>
      <c r="H136" s="1223"/>
      <c r="I136" s="1216"/>
      <c r="J136" s="1083" t="s">
        <v>888</v>
      </c>
      <c r="K136" s="1248"/>
      <c r="L136" s="1248"/>
      <c r="M136" s="1249"/>
      <c r="N136" s="639">
        <f>IFERROR(VLOOKUP(E136,'Balance de prueba'!$A$2:$F$500,6,0),0)+IFERROR(VLOOKUP(D136,'Balance de prueba'!$A$2:$F$500,6,0),0)+IFERROR(VLOOKUP(C136,'Balance de prueba'!$A$2:$F$500,6,0),0)+IFERROR(VLOOKUP(B136,'Balance de prueba'!$A$2:$F$500,6,0),0)+IFERROR(VLOOKUP(A136,'Balance de prueba'!$A$2:$F$500,6,0),0)+IFERROR(VLOOKUP(F136,'Balance de prueba'!$A$2:$F$500,6,0),0)</f>
        <v>0</v>
      </c>
      <c r="O136" s="402"/>
      <c r="P136" s="402"/>
      <c r="Q136" s="402"/>
      <c r="R136" s="367">
        <f t="shared" si="17"/>
        <v>0</v>
      </c>
      <c r="S136" s="389"/>
    </row>
    <row r="137" spans="1:29" ht="33.75" customHeight="1">
      <c r="A137" s="640"/>
      <c r="B137" s="640"/>
      <c r="C137" s="640"/>
      <c r="D137" s="640"/>
      <c r="E137" s="640"/>
      <c r="F137" s="640"/>
      <c r="G137" s="363">
        <f t="shared" si="12"/>
        <v>129</v>
      </c>
      <c r="H137" s="1223"/>
      <c r="I137" s="1216"/>
      <c r="J137" s="1263" t="s">
        <v>274</v>
      </c>
      <c r="K137" s="1264"/>
      <c r="L137" s="1265"/>
      <c r="M137" s="692" t="s">
        <v>251</v>
      </c>
      <c r="N137" s="639">
        <f>IFERROR(VLOOKUP(E137,'Balance de prueba'!$A$2:$F$500,6,0),0)+IFERROR(VLOOKUP(D137,'Balance de prueba'!$A$2:$F$500,6,0),0)+IFERROR(VLOOKUP(C137,'Balance de prueba'!$A$2:$F$500,6,0),0)+IFERROR(VLOOKUP(B137,'Balance de prueba'!$A$2:$F$500,6,0),0)+IFERROR(VLOOKUP(A137,'Balance de prueba'!$A$2:$F$500,6,0),0)+IFERROR(VLOOKUP(F137,'Balance de prueba'!$A$2:$F$500,6,0),0)</f>
        <v>0</v>
      </c>
      <c r="O137" s="390"/>
      <c r="P137" s="391"/>
      <c r="Q137" s="391"/>
      <c r="R137" s="367">
        <f t="shared" si="17"/>
        <v>0</v>
      </c>
      <c r="S137" s="389"/>
    </row>
    <row r="138" spans="1:29" ht="34.5" customHeight="1">
      <c r="A138" s="640"/>
      <c r="B138" s="640"/>
      <c r="C138" s="640"/>
      <c r="D138" s="640"/>
      <c r="E138" s="640"/>
      <c r="F138" s="640"/>
      <c r="G138" s="363">
        <f t="shared" si="12"/>
        <v>130</v>
      </c>
      <c r="H138" s="1223"/>
      <c r="I138" s="1216"/>
      <c r="J138" s="1269"/>
      <c r="K138" s="1270"/>
      <c r="L138" s="1271"/>
      <c r="M138" s="692" t="s">
        <v>250</v>
      </c>
      <c r="N138" s="639">
        <f>IFERROR(VLOOKUP(E138,'Balance de prueba'!$A$2:$F$500,6,0),0)+IFERROR(VLOOKUP(D138,'Balance de prueba'!$A$2:$F$500,6,0),0)+IFERROR(VLOOKUP(C138,'Balance de prueba'!$A$2:$F$500,6,0),0)+IFERROR(VLOOKUP(B138,'Balance de prueba'!$A$2:$F$500,6,0),0)+IFERROR(VLOOKUP(A138,'Balance de prueba'!$A$2:$F$500,6,0),0)+IFERROR(VLOOKUP(F138,'Balance de prueba'!$A$2:$F$500,6,0),0)</f>
        <v>0</v>
      </c>
      <c r="O138" s="390"/>
      <c r="P138" s="391"/>
      <c r="Q138" s="391"/>
      <c r="R138" s="367">
        <f t="shared" si="17"/>
        <v>0</v>
      </c>
      <c r="S138" s="389"/>
    </row>
    <row r="139" spans="1:29" ht="38.25" customHeight="1">
      <c r="A139" s="640"/>
      <c r="B139" s="640"/>
      <c r="C139" s="640"/>
      <c r="D139" s="640"/>
      <c r="E139" s="640"/>
      <c r="F139" s="640"/>
      <c r="G139" s="363">
        <f t="shared" ref="G139:G202" si="21">G138+1</f>
        <v>131</v>
      </c>
      <c r="H139" s="1223"/>
      <c r="I139" s="1217"/>
      <c r="J139" s="1266"/>
      <c r="K139" s="1267"/>
      <c r="L139" s="1268"/>
      <c r="M139" s="692" t="s">
        <v>273</v>
      </c>
      <c r="N139" s="639">
        <f>IFERROR(VLOOKUP(E139,'Balance de prueba'!$A$2:$F$500,6,0),0)+IFERROR(VLOOKUP(D139,'Balance de prueba'!$A$2:$F$500,6,0),0)+IFERROR(VLOOKUP(C139,'Balance de prueba'!$A$2:$F$500,6,0),0)+IFERROR(VLOOKUP(B139,'Balance de prueba'!$A$2:$F$500,6,0),0)+IFERROR(VLOOKUP(A139,'Balance de prueba'!$A$2:$F$500,6,0),0)+IFERROR(VLOOKUP(F139,'Balance de prueba'!$A$2:$F$500,6,0),0)</f>
        <v>0</v>
      </c>
      <c r="O139" s="390"/>
      <c r="P139" s="391"/>
      <c r="Q139" s="391"/>
      <c r="R139" s="367">
        <f t="shared" si="17"/>
        <v>0</v>
      </c>
      <c r="S139" s="389"/>
    </row>
    <row r="140" spans="1:29" ht="38.25" customHeight="1">
      <c r="A140" s="640"/>
      <c r="B140" s="640"/>
      <c r="C140" s="640"/>
      <c r="D140" s="640"/>
      <c r="E140" s="640"/>
      <c r="F140" s="640"/>
      <c r="G140" s="363">
        <f t="shared" si="21"/>
        <v>132</v>
      </c>
      <c r="H140" s="1224"/>
      <c r="I140" s="1240" t="s">
        <v>180</v>
      </c>
      <c r="J140" s="1241"/>
      <c r="K140" s="1241"/>
      <c r="L140" s="1241"/>
      <c r="M140" s="1242"/>
      <c r="N140" s="398"/>
      <c r="O140" s="398"/>
      <c r="P140" s="398"/>
      <c r="Q140" s="390"/>
      <c r="R140" s="367">
        <f t="shared" si="17"/>
        <v>0</v>
      </c>
      <c r="S140" s="389"/>
    </row>
    <row r="141" spans="1:29" ht="33.75" customHeight="1">
      <c r="A141" s="640"/>
      <c r="B141" s="640"/>
      <c r="C141" s="640"/>
      <c r="D141" s="640"/>
      <c r="E141" s="640"/>
      <c r="F141" s="640"/>
      <c r="G141" s="363">
        <f t="shared" si="21"/>
        <v>133</v>
      </c>
      <c r="H141" s="1225"/>
      <c r="I141" s="1226" t="s">
        <v>95</v>
      </c>
      <c r="J141" s="1227"/>
      <c r="K141" s="1227"/>
      <c r="L141" s="1227"/>
      <c r="M141" s="1228"/>
      <c r="N141" s="403">
        <f>N10+N20+N25+N37+N131-N140</f>
        <v>0</v>
      </c>
      <c r="O141" s="404"/>
      <c r="P141" s="403">
        <f>P10+P20+P25+P37+P131-P140</f>
        <v>0</v>
      </c>
      <c r="Q141" s="403">
        <f>Q10+Q20+Q25+Q37+Q131-Q140</f>
        <v>0</v>
      </c>
      <c r="R141" s="403">
        <f>R10+R20+R25+R37+R131-R140</f>
        <v>0</v>
      </c>
      <c r="S141" s="405"/>
      <c r="U141" s="405"/>
      <c r="V141" s="405"/>
    </row>
    <row r="142" spans="1:29" ht="26.25" customHeight="1">
      <c r="A142" s="640"/>
      <c r="B142" s="640"/>
      <c r="C142" s="640"/>
      <c r="D142" s="640"/>
      <c r="E142" s="640"/>
      <c r="F142" s="640"/>
      <c r="G142" s="363">
        <f t="shared" si="21"/>
        <v>134</v>
      </c>
      <c r="H142" s="1232" t="s">
        <v>113</v>
      </c>
      <c r="I142" s="1233"/>
      <c r="J142" s="1233"/>
      <c r="K142" s="1233"/>
      <c r="L142" s="1233"/>
      <c r="M142" s="1233"/>
      <c r="N142" s="1159"/>
      <c r="O142" s="1135"/>
      <c r="P142" s="1159"/>
      <c r="Q142" s="1159"/>
      <c r="R142" s="1160"/>
      <c r="AC142" s="338"/>
    </row>
    <row r="143" spans="1:29" ht="30" customHeight="1">
      <c r="A143" s="640"/>
      <c r="B143" s="640"/>
      <c r="C143" s="640"/>
      <c r="D143" s="640"/>
      <c r="E143" s="640"/>
      <c r="F143" s="640"/>
      <c r="G143" s="363">
        <f t="shared" si="21"/>
        <v>135</v>
      </c>
      <c r="H143" s="1234"/>
      <c r="I143" s="1008" t="s">
        <v>382</v>
      </c>
      <c r="J143" s="1243"/>
      <c r="K143" s="1243"/>
      <c r="L143" s="1243"/>
      <c r="M143" s="1243"/>
      <c r="N143" s="406">
        <f>N145+N146+N147-N148+N149+N150+N151-N152+N153-N154+N155-N156+N157+N159+N144+N158</f>
        <v>0</v>
      </c>
      <c r="O143" s="406">
        <f t="shared" ref="O143:R143" si="22">O145+O146+O147-O148+O149+O150+O151-O152+O153-O154+O155-O156+O157+O159+O144+O158</f>
        <v>0</v>
      </c>
      <c r="P143" s="406">
        <f t="shared" si="22"/>
        <v>0</v>
      </c>
      <c r="Q143" s="406">
        <f t="shared" si="22"/>
        <v>0</v>
      </c>
      <c r="R143" s="406">
        <f t="shared" si="22"/>
        <v>0</v>
      </c>
      <c r="AC143" s="338"/>
    </row>
    <row r="144" spans="1:29" ht="25.5" customHeight="1">
      <c r="A144" s="640"/>
      <c r="B144" s="640"/>
      <c r="C144" s="640"/>
      <c r="D144" s="640"/>
      <c r="E144" s="640"/>
      <c r="F144" s="640"/>
      <c r="G144" s="363">
        <f t="shared" si="21"/>
        <v>136</v>
      </c>
      <c r="H144" s="1235"/>
      <c r="I144" s="1105"/>
      <c r="J144" s="1030" t="s">
        <v>365</v>
      </c>
      <c r="K144" s="1246"/>
      <c r="L144" s="1246"/>
      <c r="M144" s="1247"/>
      <c r="N144" s="639">
        <f>IFERROR(VLOOKUP(E144,'Balance de prueba'!$A$2:$F$500,6,0),0)+IFERROR(VLOOKUP(D144,'Balance de prueba'!$A$2:$F$500,6,0),0)+IFERROR(VLOOKUP(C144,'Balance de prueba'!$A$2:$F$500,6,0),0)+IFERROR(VLOOKUP(B144,'Balance de prueba'!$A$2:$F$500,6,0),0)+IFERROR(VLOOKUP(A144,'Balance de prueba'!$A$2:$F$500,6,0),0)+IFERROR(VLOOKUP(F144,'Balance de prueba'!$A$2:$F$500,6,0),0)</f>
        <v>0</v>
      </c>
      <c r="O144" s="382"/>
      <c r="P144" s="381"/>
      <c r="Q144" s="381"/>
      <c r="R144" s="367">
        <f t="shared" ref="R144:R203" si="23">N144+O144-P144+Q144</f>
        <v>0</v>
      </c>
      <c r="AC144" s="338"/>
    </row>
    <row r="145" spans="1:29" ht="25.5" customHeight="1">
      <c r="A145" s="640"/>
      <c r="B145" s="640"/>
      <c r="C145" s="640"/>
      <c r="D145" s="640"/>
      <c r="E145" s="640"/>
      <c r="F145" s="640"/>
      <c r="G145" s="363">
        <f t="shared" si="21"/>
        <v>137</v>
      </c>
      <c r="H145" s="1235"/>
      <c r="I145" s="1106"/>
      <c r="J145" s="1165" t="s">
        <v>366</v>
      </c>
      <c r="K145" s="1166"/>
      <c r="L145" s="1167"/>
      <c r="M145" s="380" t="s">
        <v>367</v>
      </c>
      <c r="N145" s="639">
        <f>IFERROR(VLOOKUP(E145,'Balance de prueba'!$A$2:$F$500,6,0),0)+IFERROR(VLOOKUP(D145,'Balance de prueba'!$A$2:$F$500,6,0),0)+IFERROR(VLOOKUP(C145,'Balance de prueba'!$A$2:$F$500,6,0),0)+IFERROR(VLOOKUP(B145,'Balance de prueba'!$A$2:$F$500,6,0),0)+IFERROR(VLOOKUP(A145,'Balance de prueba'!$A$2:$F$500,6,0),0)+IFERROR(VLOOKUP(F145,'Balance de prueba'!$A$2:$F$500,6,0),0)</f>
        <v>0</v>
      </c>
      <c r="O145" s="385"/>
      <c r="P145" s="384"/>
      <c r="Q145" s="384"/>
      <c r="R145" s="367">
        <f t="shared" si="23"/>
        <v>0</v>
      </c>
      <c r="AC145" s="338"/>
    </row>
    <row r="146" spans="1:29" ht="25.5" customHeight="1">
      <c r="A146" s="640"/>
      <c r="B146" s="640"/>
      <c r="C146" s="640"/>
      <c r="D146" s="640"/>
      <c r="E146" s="640"/>
      <c r="F146" s="640"/>
      <c r="G146" s="363">
        <f t="shared" si="21"/>
        <v>138</v>
      </c>
      <c r="H146" s="1235"/>
      <c r="I146" s="1106"/>
      <c r="J146" s="1016"/>
      <c r="K146" s="1017"/>
      <c r="L146" s="1018"/>
      <c r="M146" s="380" t="s">
        <v>368</v>
      </c>
      <c r="N146" s="639">
        <f>IFERROR(VLOOKUP(E146,'Balance de prueba'!$A$2:$F$500,6,0),0)+IFERROR(VLOOKUP(D146,'Balance de prueba'!$A$2:$F$500,6,0),0)+IFERROR(VLOOKUP(C146,'Balance de prueba'!$A$2:$F$500,6,0),0)+IFERROR(VLOOKUP(B146,'Balance de prueba'!$A$2:$F$500,6,0),0)+IFERROR(VLOOKUP(A146,'Balance de prueba'!$A$2:$F$500,6,0),0)+IFERROR(VLOOKUP(F146,'Balance de prueba'!$A$2:$F$500,6,0),0)</f>
        <v>0</v>
      </c>
      <c r="O146" s="385"/>
      <c r="P146" s="384"/>
      <c r="Q146" s="384"/>
      <c r="R146" s="367">
        <f t="shared" si="23"/>
        <v>0</v>
      </c>
      <c r="AC146" s="338"/>
    </row>
    <row r="147" spans="1:29" ht="25.5" customHeight="1">
      <c r="A147" s="640"/>
      <c r="B147" s="640"/>
      <c r="C147" s="640"/>
      <c r="D147" s="640"/>
      <c r="E147" s="640"/>
      <c r="F147" s="640"/>
      <c r="G147" s="363">
        <f t="shared" si="21"/>
        <v>139</v>
      </c>
      <c r="H147" s="1235"/>
      <c r="I147" s="1106"/>
      <c r="J147" s="1016"/>
      <c r="K147" s="1017"/>
      <c r="L147" s="1018"/>
      <c r="M147" s="380" t="s">
        <v>369</v>
      </c>
      <c r="N147" s="639">
        <f>IFERROR(VLOOKUP(E147,'Balance de prueba'!$A$2:$F$500,6,0),0)+IFERROR(VLOOKUP(D147,'Balance de prueba'!$A$2:$F$500,6,0),0)+IFERROR(VLOOKUP(C147,'Balance de prueba'!$A$2:$F$500,6,0),0)+IFERROR(VLOOKUP(B147,'Balance de prueba'!$A$2:$F$500,6,0),0)+IFERROR(VLOOKUP(A147,'Balance de prueba'!$A$2:$F$500,6,0),0)+IFERROR(VLOOKUP(F147,'Balance de prueba'!$A$2:$F$500,6,0),0)</f>
        <v>0</v>
      </c>
      <c r="O147" s="385"/>
      <c r="P147" s="384"/>
      <c r="Q147" s="384"/>
      <c r="R147" s="367">
        <f t="shared" si="23"/>
        <v>0</v>
      </c>
      <c r="AC147" s="338"/>
    </row>
    <row r="148" spans="1:29" ht="25.5" customHeight="1">
      <c r="A148" s="640"/>
      <c r="B148" s="640"/>
      <c r="C148" s="640"/>
      <c r="D148" s="640"/>
      <c r="E148" s="640"/>
      <c r="F148" s="640"/>
      <c r="G148" s="363">
        <f t="shared" si="21"/>
        <v>140</v>
      </c>
      <c r="H148" s="1235"/>
      <c r="I148" s="1106"/>
      <c r="J148" s="1168"/>
      <c r="K148" s="1169"/>
      <c r="L148" s="1170"/>
      <c r="M148" s="380" t="s">
        <v>370</v>
      </c>
      <c r="N148" s="639">
        <f>IFERROR(VLOOKUP(E148,'Balance de prueba'!$A$2:$F$500,6,0),0)+IFERROR(VLOOKUP(D148,'Balance de prueba'!$A$2:$F$500,6,0),0)+IFERROR(VLOOKUP(C148,'Balance de prueba'!$A$2:$F$500,6,0),0)+IFERROR(VLOOKUP(B148,'Balance de prueba'!$A$2:$F$500,6,0),0)+IFERROR(VLOOKUP(A148,'Balance de prueba'!$A$2:$F$500,6,0),0)+IFERROR(VLOOKUP(F148,'Balance de prueba'!$A$2:$F$500,6,0),0)</f>
        <v>0</v>
      </c>
      <c r="O148" s="385"/>
      <c r="P148" s="384"/>
      <c r="Q148" s="384"/>
      <c r="R148" s="367">
        <f t="shared" si="23"/>
        <v>0</v>
      </c>
      <c r="AC148" s="338"/>
    </row>
    <row r="149" spans="1:29" ht="25.5" customHeight="1">
      <c r="A149" s="640"/>
      <c r="B149" s="640"/>
      <c r="C149" s="640"/>
      <c r="D149" s="640"/>
      <c r="E149" s="640"/>
      <c r="F149" s="640"/>
      <c r="G149" s="363">
        <f t="shared" si="21"/>
        <v>141</v>
      </c>
      <c r="H149" s="1235"/>
      <c r="I149" s="1106"/>
      <c r="J149" s="1165" t="s">
        <v>96</v>
      </c>
      <c r="K149" s="1166"/>
      <c r="L149" s="1167"/>
      <c r="M149" s="380" t="s">
        <v>367</v>
      </c>
      <c r="N149" s="639">
        <f>IFERROR(VLOOKUP(E149,'Balance de prueba'!$A$2:$F$500,6,0),0)+IFERROR(VLOOKUP(D149,'Balance de prueba'!$A$2:$F$500,6,0),0)+IFERROR(VLOOKUP(C149,'Balance de prueba'!$A$2:$F$500,6,0),0)+IFERROR(VLOOKUP(B149,'Balance de prueba'!$A$2:$F$500,6,0),0)+IFERROR(VLOOKUP(A149,'Balance de prueba'!$A$2:$F$500,6,0),0)+IFERROR(VLOOKUP(F149,'Balance de prueba'!$A$2:$F$500,6,0),0)</f>
        <v>0</v>
      </c>
      <c r="O149" s="385"/>
      <c r="P149" s="384"/>
      <c r="Q149" s="384"/>
      <c r="R149" s="367">
        <f t="shared" si="23"/>
        <v>0</v>
      </c>
      <c r="AC149" s="338"/>
    </row>
    <row r="150" spans="1:29" ht="25.5" customHeight="1">
      <c r="A150" s="640"/>
      <c r="B150" s="640"/>
      <c r="C150" s="640"/>
      <c r="D150" s="640"/>
      <c r="E150" s="640"/>
      <c r="F150" s="640"/>
      <c r="G150" s="363">
        <f t="shared" si="21"/>
        <v>142</v>
      </c>
      <c r="H150" s="1235"/>
      <c r="I150" s="1106"/>
      <c r="J150" s="1016"/>
      <c r="K150" s="1017"/>
      <c r="L150" s="1018"/>
      <c r="M150" s="380" t="s">
        <v>368</v>
      </c>
      <c r="N150" s="639">
        <f>IFERROR(VLOOKUP(E150,'Balance de prueba'!$A$2:$F$500,6,0),0)+IFERROR(VLOOKUP(D150,'Balance de prueba'!$A$2:$F$500,6,0),0)+IFERROR(VLOOKUP(C150,'Balance de prueba'!$A$2:$F$500,6,0),0)+IFERROR(VLOOKUP(B150,'Balance de prueba'!$A$2:$F$500,6,0),0)+IFERROR(VLOOKUP(A150,'Balance de prueba'!$A$2:$F$500,6,0),0)+IFERROR(VLOOKUP(F150,'Balance de prueba'!$A$2:$F$500,6,0),0)</f>
        <v>0</v>
      </c>
      <c r="O150" s="385"/>
      <c r="P150" s="384"/>
      <c r="Q150" s="384"/>
      <c r="R150" s="367">
        <f t="shared" si="23"/>
        <v>0</v>
      </c>
      <c r="AC150" s="338"/>
    </row>
    <row r="151" spans="1:29" ht="25.5" customHeight="1">
      <c r="A151" s="640"/>
      <c r="B151" s="640"/>
      <c r="C151" s="640"/>
      <c r="D151" s="640"/>
      <c r="E151" s="640"/>
      <c r="F151" s="640"/>
      <c r="G151" s="363">
        <f t="shared" si="21"/>
        <v>143</v>
      </c>
      <c r="H151" s="1235"/>
      <c r="I151" s="1106"/>
      <c r="J151" s="1016"/>
      <c r="K151" s="1017"/>
      <c r="L151" s="1018"/>
      <c r="M151" s="380" t="s">
        <v>369</v>
      </c>
      <c r="N151" s="639">
        <f>IFERROR(VLOOKUP(E151,'Balance de prueba'!$A$2:$F$500,6,0),0)+IFERROR(VLOOKUP(D151,'Balance de prueba'!$A$2:$F$500,6,0),0)+IFERROR(VLOOKUP(C151,'Balance de prueba'!$A$2:$F$500,6,0),0)+IFERROR(VLOOKUP(B151,'Balance de prueba'!$A$2:$F$500,6,0),0)+IFERROR(VLOOKUP(A151,'Balance de prueba'!$A$2:$F$500,6,0),0)+IFERROR(VLOOKUP(F151,'Balance de prueba'!$A$2:$F$500,6,0),0)</f>
        <v>0</v>
      </c>
      <c r="O151" s="385"/>
      <c r="P151" s="384"/>
      <c r="Q151" s="384"/>
      <c r="R151" s="367">
        <f t="shared" si="23"/>
        <v>0</v>
      </c>
      <c r="AC151" s="338"/>
    </row>
    <row r="152" spans="1:29" ht="25.5" customHeight="1">
      <c r="A152" s="640"/>
      <c r="B152" s="640"/>
      <c r="C152" s="640"/>
      <c r="D152" s="640"/>
      <c r="E152" s="640"/>
      <c r="F152" s="640"/>
      <c r="G152" s="363">
        <f t="shared" si="21"/>
        <v>144</v>
      </c>
      <c r="H152" s="1235"/>
      <c r="I152" s="1106"/>
      <c r="J152" s="1168"/>
      <c r="K152" s="1169"/>
      <c r="L152" s="1170"/>
      <c r="M152" s="380" t="s">
        <v>370</v>
      </c>
      <c r="N152" s="639">
        <f>IFERROR(VLOOKUP(E152,'Balance de prueba'!$A$2:$F$500,6,0),0)+IFERROR(VLOOKUP(D152,'Balance de prueba'!$A$2:$F$500,6,0),0)+IFERROR(VLOOKUP(C152,'Balance de prueba'!$A$2:$F$500,6,0),0)+IFERROR(VLOOKUP(B152,'Balance de prueba'!$A$2:$F$500,6,0),0)+IFERROR(VLOOKUP(A152,'Balance de prueba'!$A$2:$F$500,6,0),0)+IFERROR(VLOOKUP(F152,'Balance de prueba'!$A$2:$F$500,6,0),0)</f>
        <v>0</v>
      </c>
      <c r="O152" s="385"/>
      <c r="P152" s="384"/>
      <c r="Q152" s="384"/>
      <c r="R152" s="367">
        <f t="shared" si="23"/>
        <v>0</v>
      </c>
      <c r="AC152" s="338"/>
    </row>
    <row r="153" spans="1:29" ht="25.5" customHeight="1">
      <c r="A153" s="640"/>
      <c r="B153" s="640"/>
      <c r="C153" s="640"/>
      <c r="D153" s="640"/>
      <c r="E153" s="640"/>
      <c r="F153" s="640"/>
      <c r="G153" s="363">
        <f t="shared" si="21"/>
        <v>145</v>
      </c>
      <c r="H153" s="1235"/>
      <c r="I153" s="1106"/>
      <c r="J153" s="1165" t="s">
        <v>371</v>
      </c>
      <c r="K153" s="1166"/>
      <c r="L153" s="1167"/>
      <c r="M153" s="380" t="s">
        <v>367</v>
      </c>
      <c r="N153" s="639">
        <f>IFERROR(VLOOKUP(E153,'Balance de prueba'!$A$2:$F$500,6,0),0)+IFERROR(VLOOKUP(D153,'Balance de prueba'!$A$2:$F$500,6,0),0)+IFERROR(VLOOKUP(C153,'Balance de prueba'!$A$2:$F$500,6,0),0)+IFERROR(VLOOKUP(B153,'Balance de prueba'!$A$2:$F$500,6,0),0)+IFERROR(VLOOKUP(A153,'Balance de prueba'!$A$2:$F$500,6,0),0)+IFERROR(VLOOKUP(F153,'Balance de prueba'!$A$2:$F$500,6,0),0)</f>
        <v>0</v>
      </c>
      <c r="O153" s="385"/>
      <c r="P153" s="384"/>
      <c r="Q153" s="384"/>
      <c r="R153" s="367">
        <f t="shared" si="23"/>
        <v>0</v>
      </c>
      <c r="AC153" s="338"/>
    </row>
    <row r="154" spans="1:29" ht="25.5" customHeight="1">
      <c r="A154" s="640"/>
      <c r="B154" s="640"/>
      <c r="C154" s="640"/>
      <c r="D154" s="640"/>
      <c r="E154" s="640"/>
      <c r="F154" s="640"/>
      <c r="G154" s="363">
        <f t="shared" si="21"/>
        <v>146</v>
      </c>
      <c r="H154" s="1235"/>
      <c r="I154" s="1106"/>
      <c r="J154" s="1168"/>
      <c r="K154" s="1169"/>
      <c r="L154" s="1170"/>
      <c r="M154" s="380" t="s">
        <v>370</v>
      </c>
      <c r="N154" s="639">
        <f>IFERROR(VLOOKUP(E154,'Balance de prueba'!$A$2:$F$500,6,0),0)+IFERROR(VLOOKUP(D154,'Balance de prueba'!$A$2:$F$500,6,0),0)+IFERROR(VLOOKUP(C154,'Balance de prueba'!$A$2:$F$500,6,0),0)+IFERROR(VLOOKUP(B154,'Balance de prueba'!$A$2:$F$500,6,0),0)+IFERROR(VLOOKUP(A154,'Balance de prueba'!$A$2:$F$500,6,0),0)+IFERROR(VLOOKUP(F154,'Balance de prueba'!$A$2:$F$500,6,0),0)</f>
        <v>0</v>
      </c>
      <c r="O154" s="385"/>
      <c r="P154" s="384"/>
      <c r="Q154" s="384"/>
      <c r="R154" s="367">
        <f t="shared" si="23"/>
        <v>0</v>
      </c>
      <c r="AC154" s="338"/>
    </row>
    <row r="155" spans="1:29" ht="25.5" customHeight="1">
      <c r="A155" s="640"/>
      <c r="B155" s="640"/>
      <c r="C155" s="640"/>
      <c r="D155" s="640"/>
      <c r="E155" s="640"/>
      <c r="F155" s="640"/>
      <c r="G155" s="363">
        <f t="shared" si="21"/>
        <v>147</v>
      </c>
      <c r="H155" s="1235"/>
      <c r="I155" s="1106"/>
      <c r="J155" s="1165" t="s">
        <v>372</v>
      </c>
      <c r="K155" s="1166"/>
      <c r="L155" s="1167"/>
      <c r="M155" s="380" t="s">
        <v>367</v>
      </c>
      <c r="N155" s="639">
        <f>IFERROR(VLOOKUP(E155,'Balance de prueba'!$A$2:$F$500,6,0),0)+IFERROR(VLOOKUP(D155,'Balance de prueba'!$A$2:$F$500,6,0),0)+IFERROR(VLOOKUP(C155,'Balance de prueba'!$A$2:$F$500,6,0),0)+IFERROR(VLOOKUP(B155,'Balance de prueba'!$A$2:$F$500,6,0),0)+IFERROR(VLOOKUP(A155,'Balance de prueba'!$A$2:$F$500,6,0),0)+IFERROR(VLOOKUP(F155,'Balance de prueba'!$A$2:$F$500,6,0),0)</f>
        <v>0</v>
      </c>
      <c r="O155" s="385"/>
      <c r="P155" s="384"/>
      <c r="Q155" s="384"/>
      <c r="R155" s="367">
        <f t="shared" si="23"/>
        <v>0</v>
      </c>
      <c r="AC155" s="338"/>
    </row>
    <row r="156" spans="1:29" ht="25.5" customHeight="1">
      <c r="A156" s="640"/>
      <c r="B156" s="640"/>
      <c r="C156" s="640"/>
      <c r="D156" s="640"/>
      <c r="E156" s="640"/>
      <c r="F156" s="640"/>
      <c r="G156" s="363">
        <f t="shared" si="21"/>
        <v>148</v>
      </c>
      <c r="H156" s="1235"/>
      <c r="I156" s="1106"/>
      <c r="J156" s="1168"/>
      <c r="K156" s="1169"/>
      <c r="L156" s="1170"/>
      <c r="M156" s="380" t="s">
        <v>370</v>
      </c>
      <c r="N156" s="639">
        <f>IFERROR(VLOOKUP(E156,'Balance de prueba'!$A$2:$F$500,6,0),0)+IFERROR(VLOOKUP(D156,'Balance de prueba'!$A$2:$F$500,6,0),0)+IFERROR(VLOOKUP(C156,'Balance de prueba'!$A$2:$F$500,6,0),0)+IFERROR(VLOOKUP(B156,'Balance de prueba'!$A$2:$F$500,6,0),0)+IFERROR(VLOOKUP(A156,'Balance de prueba'!$A$2:$F$500,6,0),0)+IFERROR(VLOOKUP(F156,'Balance de prueba'!$A$2:$F$500,6,0),0)</f>
        <v>0</v>
      </c>
      <c r="O156" s="385"/>
      <c r="P156" s="384"/>
      <c r="Q156" s="384"/>
      <c r="R156" s="367">
        <f t="shared" si="23"/>
        <v>0</v>
      </c>
      <c r="AC156" s="338"/>
    </row>
    <row r="157" spans="1:29" ht="25.5" customHeight="1">
      <c r="A157" s="640"/>
      <c r="B157" s="640"/>
      <c r="C157" s="640"/>
      <c r="D157" s="640"/>
      <c r="E157" s="640"/>
      <c r="F157" s="640"/>
      <c r="G157" s="363">
        <f t="shared" si="21"/>
        <v>149</v>
      </c>
      <c r="H157" s="1235"/>
      <c r="I157" s="1106"/>
      <c r="J157" s="1190" t="s">
        <v>373</v>
      </c>
      <c r="K157" s="1191"/>
      <c r="L157" s="1191"/>
      <c r="M157" s="1192"/>
      <c r="N157" s="639">
        <f>IFERROR(VLOOKUP(E157,'Balance de prueba'!$A$2:$F$500,6,0),0)+IFERROR(VLOOKUP(D157,'Balance de prueba'!$A$2:$F$500,6,0),0)+IFERROR(VLOOKUP(C157,'Balance de prueba'!$A$2:$F$500,6,0),0)+IFERROR(VLOOKUP(B157,'Balance de prueba'!$A$2:$F$500,6,0),0)+IFERROR(VLOOKUP(A157,'Balance de prueba'!$A$2:$F$500,6,0),0)+IFERROR(VLOOKUP(F157,'Balance de prueba'!$A$2:$F$500,6,0),0)</f>
        <v>0</v>
      </c>
      <c r="O157" s="385"/>
      <c r="P157" s="384"/>
      <c r="Q157" s="384"/>
      <c r="R157" s="367">
        <f t="shared" si="23"/>
        <v>0</v>
      </c>
      <c r="AC157" s="338"/>
    </row>
    <row r="158" spans="1:29" ht="25.5" customHeight="1">
      <c r="A158" s="640"/>
      <c r="B158" s="640"/>
      <c r="C158" s="640"/>
      <c r="D158" s="640"/>
      <c r="E158" s="640"/>
      <c r="F158" s="640"/>
      <c r="G158" s="363">
        <f t="shared" si="21"/>
        <v>150</v>
      </c>
      <c r="H158" s="1235"/>
      <c r="I158" s="1106"/>
      <c r="J158" s="1022" t="s">
        <v>840</v>
      </c>
      <c r="K158" s="1250"/>
      <c r="L158" s="1250"/>
      <c r="M158" s="1023"/>
      <c r="N158" s="639">
        <f>IFERROR(VLOOKUP(E158,'Balance de prueba'!$A$2:$F$500,6,0),0)+IFERROR(VLOOKUP(D158,'Balance de prueba'!$A$2:$F$500,6,0),0)+IFERROR(VLOOKUP(C158,'Balance de prueba'!$A$2:$F$500,6,0),0)+IFERROR(VLOOKUP(B158,'Balance de prueba'!$A$2:$F$500,6,0),0)+IFERROR(VLOOKUP(A158,'Balance de prueba'!$A$2:$F$500,6,0),0)+IFERROR(VLOOKUP(F158,'Balance de prueba'!$A$2:$F$500,6,0),0)</f>
        <v>0</v>
      </c>
      <c r="O158" s="385"/>
      <c r="P158" s="385"/>
      <c r="Q158" s="385"/>
      <c r="R158" s="367">
        <f t="shared" si="23"/>
        <v>0</v>
      </c>
      <c r="AC158" s="338"/>
    </row>
    <row r="159" spans="1:29" ht="31.5" customHeight="1">
      <c r="A159" s="640"/>
      <c r="B159" s="640"/>
      <c r="C159" s="640"/>
      <c r="D159" s="640"/>
      <c r="E159" s="640"/>
      <c r="F159" s="640"/>
      <c r="G159" s="363">
        <f t="shared" si="21"/>
        <v>151</v>
      </c>
      <c r="H159" s="1235"/>
      <c r="I159" s="1107"/>
      <c r="J159" s="1030" t="s">
        <v>374</v>
      </c>
      <c r="K159" s="1246"/>
      <c r="L159" s="1246"/>
      <c r="M159" s="1247"/>
      <c r="N159" s="639">
        <f>IFERROR(VLOOKUP(E159,'Balance de prueba'!$A$2:$F$500,6,0),0)+IFERROR(VLOOKUP(D159,'Balance de prueba'!$A$2:$F$500,6,0),0)+IFERROR(VLOOKUP(C159,'Balance de prueba'!$A$2:$F$500,6,0),0)+IFERROR(VLOOKUP(B159,'Balance de prueba'!$A$2:$F$500,6,0),0)+IFERROR(VLOOKUP(A159,'Balance de prueba'!$A$2:$F$500,6,0),0)+IFERROR(VLOOKUP(F159,'Balance de prueba'!$A$2:$F$500,6,0),0)</f>
        <v>0</v>
      </c>
      <c r="O159" s="385"/>
      <c r="P159" s="384"/>
      <c r="Q159" s="384"/>
      <c r="R159" s="367">
        <f t="shared" si="23"/>
        <v>0</v>
      </c>
      <c r="AC159" s="338"/>
    </row>
    <row r="160" spans="1:29" ht="29.25" customHeight="1">
      <c r="A160" s="640"/>
      <c r="B160" s="640"/>
      <c r="C160" s="640"/>
      <c r="D160" s="640"/>
      <c r="E160" s="640"/>
      <c r="F160" s="640"/>
      <c r="G160" s="363">
        <f t="shared" si="21"/>
        <v>152</v>
      </c>
      <c r="H160" s="1235"/>
      <c r="I160" s="1161" t="s">
        <v>394</v>
      </c>
      <c r="J160" s="1159"/>
      <c r="K160" s="1159"/>
      <c r="L160" s="1159"/>
      <c r="M160" s="1160"/>
      <c r="N160" s="379">
        <f>SUM(N161:N164)</f>
        <v>0</v>
      </c>
      <c r="O160" s="379">
        <f t="shared" ref="O160:R160" si="24">SUM(O161:O164)</f>
        <v>0</v>
      </c>
      <c r="P160" s="379">
        <f t="shared" si="24"/>
        <v>0</v>
      </c>
      <c r="Q160" s="379">
        <f t="shared" si="24"/>
        <v>0</v>
      </c>
      <c r="R160" s="379">
        <f t="shared" si="24"/>
        <v>0</v>
      </c>
      <c r="AC160" s="338"/>
    </row>
    <row r="161" spans="1:29" ht="19.5" customHeight="1">
      <c r="A161" s="640"/>
      <c r="B161" s="640"/>
      <c r="C161" s="640"/>
      <c r="D161" s="640"/>
      <c r="E161" s="640"/>
      <c r="F161" s="640"/>
      <c r="G161" s="363">
        <f t="shared" si="21"/>
        <v>153</v>
      </c>
      <c r="H161" s="1235"/>
      <c r="I161" s="1105"/>
      <c r="J161" s="1120" t="s">
        <v>383</v>
      </c>
      <c r="K161" s="1121"/>
      <c r="L161" s="1121"/>
      <c r="M161" s="407" t="s">
        <v>384</v>
      </c>
      <c r="N161" s="639">
        <f>IFERROR(VLOOKUP(E161,'Balance de prueba'!$A$2:$F$500,6,0),0)+IFERROR(VLOOKUP(D161,'Balance de prueba'!$A$2:$F$500,6,0),0)+IFERROR(VLOOKUP(C161,'Balance de prueba'!$A$2:$F$500,6,0),0)+IFERROR(VLOOKUP(B161,'Balance de prueba'!$A$2:$F$500,6,0),0)+IFERROR(VLOOKUP(A161,'Balance de prueba'!$A$2:$F$500,6,0),0)+IFERROR(VLOOKUP(F161,'Balance de prueba'!$A$2:$F$500,6,0),0)</f>
        <v>0</v>
      </c>
      <c r="O161" s="382"/>
      <c r="P161" s="381"/>
      <c r="Q161" s="381"/>
      <c r="R161" s="367">
        <f t="shared" si="23"/>
        <v>0</v>
      </c>
      <c r="AC161" s="338"/>
    </row>
    <row r="162" spans="1:29" ht="19.5" customHeight="1">
      <c r="A162" s="640"/>
      <c r="B162" s="640"/>
      <c r="C162" s="640"/>
      <c r="D162" s="640"/>
      <c r="E162" s="640"/>
      <c r="F162" s="640"/>
      <c r="G162" s="363">
        <f t="shared" si="21"/>
        <v>154</v>
      </c>
      <c r="H162" s="1235"/>
      <c r="I162" s="1106"/>
      <c r="J162" s="1121"/>
      <c r="K162" s="1121"/>
      <c r="L162" s="1121"/>
      <c r="M162" s="407" t="s">
        <v>385</v>
      </c>
      <c r="N162" s="639">
        <f>IFERROR(VLOOKUP(E162,'Balance de prueba'!$A$2:$F$500,6,0),0)+IFERROR(VLOOKUP(D162,'Balance de prueba'!$A$2:$F$500,6,0),0)+IFERROR(VLOOKUP(C162,'Balance de prueba'!$A$2:$F$500,6,0),0)+IFERROR(VLOOKUP(B162,'Balance de prueba'!$A$2:$F$500,6,0),0)+IFERROR(VLOOKUP(A162,'Balance de prueba'!$A$2:$F$500,6,0),0)+IFERROR(VLOOKUP(F162,'Balance de prueba'!$A$2:$F$500,6,0),0)</f>
        <v>0</v>
      </c>
      <c r="O162" s="385"/>
      <c r="P162" s="384"/>
      <c r="Q162" s="384"/>
      <c r="R162" s="367">
        <f t="shared" si="23"/>
        <v>0</v>
      </c>
      <c r="AC162" s="338"/>
    </row>
    <row r="163" spans="1:29" ht="19.5" customHeight="1">
      <c r="A163" s="640"/>
      <c r="B163" s="640"/>
      <c r="C163" s="640"/>
      <c r="D163" s="640"/>
      <c r="E163" s="640"/>
      <c r="F163" s="640"/>
      <c r="G163" s="363">
        <f t="shared" si="21"/>
        <v>155</v>
      </c>
      <c r="H163" s="1235"/>
      <c r="I163" s="1106"/>
      <c r="J163" s="1121"/>
      <c r="K163" s="1121"/>
      <c r="L163" s="1121"/>
      <c r="M163" s="407" t="s">
        <v>386</v>
      </c>
      <c r="N163" s="639">
        <f>IFERROR(VLOOKUP(E163,'Balance de prueba'!$A$2:$F$500,6,0),0)+IFERROR(VLOOKUP(D163,'Balance de prueba'!$A$2:$F$500,6,0),0)+IFERROR(VLOOKUP(C163,'Balance de prueba'!$A$2:$F$500,6,0),0)+IFERROR(VLOOKUP(B163,'Balance de prueba'!$A$2:$F$500,6,0),0)+IFERROR(VLOOKUP(A163,'Balance de prueba'!$A$2:$F$500,6,0),0)+IFERROR(VLOOKUP(F163,'Balance de prueba'!$A$2:$F$500,6,0),0)</f>
        <v>0</v>
      </c>
      <c r="O163" s="385"/>
      <c r="P163" s="384"/>
      <c r="Q163" s="384"/>
      <c r="R163" s="367">
        <f t="shared" si="23"/>
        <v>0</v>
      </c>
      <c r="AC163" s="338"/>
    </row>
    <row r="164" spans="1:29" ht="19.5" customHeight="1">
      <c r="A164" s="640"/>
      <c r="B164" s="640"/>
      <c r="C164" s="640"/>
      <c r="D164" s="640"/>
      <c r="E164" s="640"/>
      <c r="F164" s="640"/>
      <c r="G164" s="363">
        <f t="shared" si="21"/>
        <v>156</v>
      </c>
      <c r="H164" s="1235"/>
      <c r="I164" s="1106"/>
      <c r="J164" s="1121"/>
      <c r="K164" s="1121"/>
      <c r="L164" s="1121"/>
      <c r="M164" s="407" t="s">
        <v>387</v>
      </c>
      <c r="N164" s="639">
        <f>IFERROR(VLOOKUP(E164,'Balance de prueba'!$A$2:$F$500,6,0),0)+IFERROR(VLOOKUP(D164,'Balance de prueba'!$A$2:$F$500,6,0),0)+IFERROR(VLOOKUP(C164,'Balance de prueba'!$A$2:$F$500,6,0),0)+IFERROR(VLOOKUP(B164,'Balance de prueba'!$A$2:$F$500,6,0),0)+IFERROR(VLOOKUP(A164,'Balance de prueba'!$A$2:$F$500,6,0),0)+IFERROR(VLOOKUP(F164,'Balance de prueba'!$A$2:$F$500,6,0),0)</f>
        <v>0</v>
      </c>
      <c r="O164" s="385"/>
      <c r="P164" s="384"/>
      <c r="Q164" s="384"/>
      <c r="R164" s="367">
        <f t="shared" si="23"/>
        <v>0</v>
      </c>
      <c r="AC164" s="338"/>
    </row>
    <row r="165" spans="1:29" ht="31.5" customHeight="1">
      <c r="A165" s="640"/>
      <c r="B165" s="640"/>
      <c r="C165" s="640"/>
      <c r="D165" s="640"/>
      <c r="E165" s="640"/>
      <c r="F165" s="640"/>
      <c r="G165" s="363">
        <f t="shared" si="21"/>
        <v>157</v>
      </c>
      <c r="H165" s="1235"/>
      <c r="I165" s="1116" t="s">
        <v>32</v>
      </c>
      <c r="J165" s="1118"/>
      <c r="K165" s="1118"/>
      <c r="L165" s="1118"/>
      <c r="M165" s="1119"/>
      <c r="N165" s="379">
        <f>SUM(N166:N189)</f>
        <v>0</v>
      </c>
      <c r="O165" s="379">
        <f>SUM(O166:O189)</f>
        <v>0</v>
      </c>
      <c r="P165" s="379">
        <f>SUM(P166:P189)</f>
        <v>0</v>
      </c>
      <c r="Q165" s="379">
        <f>SUM(Q166:Q189)</f>
        <v>0</v>
      </c>
      <c r="R165" s="379">
        <f>SUM(R166:R189)</f>
        <v>0</v>
      </c>
      <c r="AC165" s="338"/>
    </row>
    <row r="166" spans="1:29" ht="30" customHeight="1">
      <c r="A166" s="640"/>
      <c r="B166" s="640"/>
      <c r="C166" s="640"/>
      <c r="D166" s="640"/>
      <c r="E166" s="640"/>
      <c r="F166" s="640"/>
      <c r="G166" s="363">
        <f t="shared" si="21"/>
        <v>158</v>
      </c>
      <c r="H166" s="1235"/>
      <c r="I166" s="1105"/>
      <c r="J166" s="1245" t="s">
        <v>389</v>
      </c>
      <c r="K166" s="1245"/>
      <c r="L166" s="1245"/>
      <c r="M166" s="408" t="s">
        <v>727</v>
      </c>
      <c r="N166" s="639">
        <f>IFERROR(VLOOKUP(E166,'Balance de prueba'!$A$2:$F$500,6,0),0)+IFERROR(VLOOKUP(D166,'Balance de prueba'!$A$2:$F$500,6,0),0)+IFERROR(VLOOKUP(C166,'Balance de prueba'!$A$2:$F$500,6,0),0)+IFERROR(VLOOKUP(B166,'Balance de prueba'!$A$2:$F$500,6,0),0)+IFERROR(VLOOKUP(A166,'Balance de prueba'!$A$2:$F$500,6,0),0)+IFERROR(VLOOKUP(F166,'Balance de prueba'!$A$2:$F$500,6,0),0)</f>
        <v>0</v>
      </c>
      <c r="O166" s="385"/>
      <c r="P166" s="384"/>
      <c r="Q166" s="384"/>
      <c r="R166" s="367">
        <f t="shared" si="23"/>
        <v>0</v>
      </c>
      <c r="AC166" s="338"/>
    </row>
    <row r="167" spans="1:29" ht="30" customHeight="1">
      <c r="A167" s="640"/>
      <c r="B167" s="640"/>
      <c r="C167" s="640"/>
      <c r="D167" s="640"/>
      <c r="E167" s="640"/>
      <c r="F167" s="640"/>
      <c r="G167" s="363">
        <f t="shared" si="21"/>
        <v>159</v>
      </c>
      <c r="H167" s="1235"/>
      <c r="I167" s="1106"/>
      <c r="J167" s="1245"/>
      <c r="K167" s="1245"/>
      <c r="L167" s="1245"/>
      <c r="M167" s="408" t="s">
        <v>854</v>
      </c>
      <c r="N167" s="639">
        <f>IFERROR(VLOOKUP(E167,'Balance de prueba'!$A$2:$F$500,6,0),0)+IFERROR(VLOOKUP(D167,'Balance de prueba'!$A$2:$F$500,6,0),0)+IFERROR(VLOOKUP(C167,'Balance de prueba'!$A$2:$F$500,6,0),0)+IFERROR(VLOOKUP(B167,'Balance de prueba'!$A$2:$F$500,6,0),0)+IFERROR(VLOOKUP(A167,'Balance de prueba'!$A$2:$F$500,6,0),0)+IFERROR(VLOOKUP(F167,'Balance de prueba'!$A$2:$F$500,6,0),0)</f>
        <v>0</v>
      </c>
      <c r="O167" s="385"/>
      <c r="P167" s="384"/>
      <c r="Q167" s="384"/>
      <c r="R167" s="367">
        <f t="shared" si="23"/>
        <v>0</v>
      </c>
      <c r="AC167" s="338"/>
    </row>
    <row r="168" spans="1:29" ht="30" customHeight="1">
      <c r="A168" s="640"/>
      <c r="B168" s="640"/>
      <c r="C168" s="640"/>
      <c r="D168" s="640"/>
      <c r="E168" s="640"/>
      <c r="F168" s="640"/>
      <c r="G168" s="363">
        <f t="shared" si="21"/>
        <v>160</v>
      </c>
      <c r="H168" s="1235"/>
      <c r="I168" s="1106"/>
      <c r="J168" s="1179" t="s">
        <v>390</v>
      </c>
      <c r="K168" s="1180"/>
      <c r="L168" s="1181"/>
      <c r="M168" s="408" t="s">
        <v>727</v>
      </c>
      <c r="N168" s="639">
        <f>IFERROR(VLOOKUP(E168,'Balance de prueba'!$A$2:$F$500,6,0),0)+IFERROR(VLOOKUP(D168,'Balance de prueba'!$A$2:$F$500,6,0),0)+IFERROR(VLOOKUP(C168,'Balance de prueba'!$A$2:$F$500,6,0),0)+IFERROR(VLOOKUP(B168,'Balance de prueba'!$A$2:$F$500,6,0),0)+IFERROR(VLOOKUP(A168,'Balance de prueba'!$A$2:$F$500,6,0),0)+IFERROR(VLOOKUP(F168,'Balance de prueba'!$A$2:$F$500,6,0),0)</f>
        <v>0</v>
      </c>
      <c r="O168" s="385"/>
      <c r="P168" s="384"/>
      <c r="Q168" s="384"/>
      <c r="R168" s="367">
        <f t="shared" si="23"/>
        <v>0</v>
      </c>
      <c r="AC168" s="338"/>
    </row>
    <row r="169" spans="1:29" ht="30" customHeight="1">
      <c r="A169" s="640"/>
      <c r="B169" s="640"/>
      <c r="C169" s="640"/>
      <c r="D169" s="640"/>
      <c r="E169" s="640"/>
      <c r="F169" s="640"/>
      <c r="G169" s="363">
        <f t="shared" si="21"/>
        <v>161</v>
      </c>
      <c r="H169" s="1235"/>
      <c r="I169" s="1106"/>
      <c r="J169" s="1182"/>
      <c r="K169" s="1183"/>
      <c r="L169" s="1184"/>
      <c r="M169" s="408" t="s">
        <v>854</v>
      </c>
      <c r="N169" s="639">
        <f>IFERROR(VLOOKUP(E169,'Balance de prueba'!$A$2:$F$500,6,0),0)+IFERROR(VLOOKUP(D169,'Balance de prueba'!$A$2:$F$500,6,0),0)+IFERROR(VLOOKUP(C169,'Balance de prueba'!$A$2:$F$500,6,0),0)+IFERROR(VLOOKUP(B169,'Balance de prueba'!$A$2:$F$500,6,0),0)+IFERROR(VLOOKUP(A169,'Balance de prueba'!$A$2:$F$500,6,0),0)+IFERROR(VLOOKUP(F169,'Balance de prueba'!$A$2:$F$500,6,0),0)</f>
        <v>0</v>
      </c>
      <c r="O169" s="385"/>
      <c r="P169" s="384"/>
      <c r="Q169" s="384"/>
      <c r="R169" s="367">
        <f t="shared" si="23"/>
        <v>0</v>
      </c>
      <c r="AC169" s="338"/>
    </row>
    <row r="170" spans="1:29" ht="30" customHeight="1">
      <c r="A170" s="640"/>
      <c r="B170" s="640"/>
      <c r="C170" s="640"/>
      <c r="D170" s="640"/>
      <c r="E170" s="640"/>
      <c r="F170" s="640"/>
      <c r="G170" s="363">
        <f t="shared" si="21"/>
        <v>162</v>
      </c>
      <c r="H170" s="1235"/>
      <c r="I170" s="1106"/>
      <c r="J170" s="1179" t="s">
        <v>391</v>
      </c>
      <c r="K170" s="1180"/>
      <c r="L170" s="1181"/>
      <c r="M170" s="408" t="s">
        <v>727</v>
      </c>
      <c r="N170" s="639">
        <f>IFERROR(VLOOKUP(E170,'Balance de prueba'!$A$2:$F$500,6,0),0)+IFERROR(VLOOKUP(D170,'Balance de prueba'!$A$2:$F$500,6,0),0)+IFERROR(VLOOKUP(C170,'Balance de prueba'!$A$2:$F$500,6,0),0)+IFERROR(VLOOKUP(B170,'Balance de prueba'!$A$2:$F$500,6,0),0)+IFERROR(VLOOKUP(A170,'Balance de prueba'!$A$2:$F$500,6,0),0)+IFERROR(VLOOKUP(F170,'Balance de prueba'!$A$2:$F$500,6,0),0)</f>
        <v>0</v>
      </c>
      <c r="O170" s="385"/>
      <c r="P170" s="384"/>
      <c r="Q170" s="384"/>
      <c r="R170" s="367">
        <f t="shared" si="23"/>
        <v>0</v>
      </c>
      <c r="AC170" s="338"/>
    </row>
    <row r="171" spans="1:29" ht="30" customHeight="1">
      <c r="A171" s="640"/>
      <c r="B171" s="640"/>
      <c r="C171" s="640"/>
      <c r="D171" s="640"/>
      <c r="E171" s="640"/>
      <c r="F171" s="640"/>
      <c r="G171" s="363">
        <f t="shared" si="21"/>
        <v>163</v>
      </c>
      <c r="H171" s="1235"/>
      <c r="I171" s="1106"/>
      <c r="J171" s="1182"/>
      <c r="K171" s="1183"/>
      <c r="L171" s="1184"/>
      <c r="M171" s="408" t="s">
        <v>854</v>
      </c>
      <c r="N171" s="639">
        <f>IFERROR(VLOOKUP(E171,'Balance de prueba'!$A$2:$F$500,6,0),0)+IFERROR(VLOOKUP(D171,'Balance de prueba'!$A$2:$F$500,6,0),0)+IFERROR(VLOOKUP(C171,'Balance de prueba'!$A$2:$F$500,6,0),0)+IFERROR(VLOOKUP(B171,'Balance de prueba'!$A$2:$F$500,6,0),0)+IFERROR(VLOOKUP(A171,'Balance de prueba'!$A$2:$F$500,6,0),0)+IFERROR(VLOOKUP(F171,'Balance de prueba'!$A$2:$F$500,6,0),0)</f>
        <v>0</v>
      </c>
      <c r="O171" s="385"/>
      <c r="P171" s="384"/>
      <c r="Q171" s="384"/>
      <c r="R171" s="367">
        <f t="shared" si="23"/>
        <v>0</v>
      </c>
      <c r="AC171" s="338"/>
    </row>
    <row r="172" spans="1:29" ht="30" customHeight="1">
      <c r="A172" s="640"/>
      <c r="B172" s="640"/>
      <c r="C172" s="640"/>
      <c r="D172" s="640"/>
      <c r="E172" s="640"/>
      <c r="F172" s="640"/>
      <c r="G172" s="363">
        <f t="shared" si="21"/>
        <v>164</v>
      </c>
      <c r="H172" s="1235"/>
      <c r="I172" s="1106"/>
      <c r="J172" s="1179" t="s">
        <v>392</v>
      </c>
      <c r="K172" s="1180"/>
      <c r="L172" s="1181"/>
      <c r="M172" s="408" t="s">
        <v>727</v>
      </c>
      <c r="N172" s="639">
        <f>IFERROR(VLOOKUP(E172,'Balance de prueba'!$A$2:$F$500,6,0),0)+IFERROR(VLOOKUP(D172,'Balance de prueba'!$A$2:$F$500,6,0),0)+IFERROR(VLOOKUP(C172,'Balance de prueba'!$A$2:$F$500,6,0),0)+IFERROR(VLOOKUP(B172,'Balance de prueba'!$A$2:$F$500,6,0),0)+IFERROR(VLOOKUP(A172,'Balance de prueba'!$A$2:$F$500,6,0),0)+IFERROR(VLOOKUP(F172,'Balance de prueba'!$A$2:$F$500,6,0),0)</f>
        <v>0</v>
      </c>
      <c r="O172" s="385"/>
      <c r="P172" s="384"/>
      <c r="Q172" s="384"/>
      <c r="R172" s="367">
        <f t="shared" si="23"/>
        <v>0</v>
      </c>
      <c r="AC172" s="338"/>
    </row>
    <row r="173" spans="1:29" ht="30" customHeight="1">
      <c r="A173" s="640"/>
      <c r="B173" s="640"/>
      <c r="C173" s="640"/>
      <c r="D173" s="640"/>
      <c r="E173" s="640"/>
      <c r="F173" s="640"/>
      <c r="G173" s="363">
        <f t="shared" si="21"/>
        <v>165</v>
      </c>
      <c r="H173" s="1235"/>
      <c r="I173" s="1106"/>
      <c r="J173" s="1182"/>
      <c r="K173" s="1183"/>
      <c r="L173" s="1184"/>
      <c r="M173" s="408" t="s">
        <v>854</v>
      </c>
      <c r="N173" s="639">
        <f>IFERROR(VLOOKUP(E173,'Balance de prueba'!$A$2:$F$500,6,0),0)+IFERROR(VLOOKUP(D173,'Balance de prueba'!$A$2:$F$500,6,0),0)+IFERROR(VLOOKUP(C173,'Balance de prueba'!$A$2:$F$500,6,0),0)+IFERROR(VLOOKUP(B173,'Balance de prueba'!$A$2:$F$500,6,0),0)+IFERROR(VLOOKUP(A173,'Balance de prueba'!$A$2:$F$500,6,0),0)+IFERROR(VLOOKUP(F173,'Balance de prueba'!$A$2:$F$500,6,0),0)</f>
        <v>0</v>
      </c>
      <c r="O173" s="385"/>
      <c r="P173" s="384"/>
      <c r="Q173" s="384"/>
      <c r="R173" s="367">
        <f t="shared" si="23"/>
        <v>0</v>
      </c>
      <c r="AC173" s="338"/>
    </row>
    <row r="174" spans="1:29" ht="28.5" customHeight="1">
      <c r="A174" s="640"/>
      <c r="B174" s="640"/>
      <c r="C174" s="640"/>
      <c r="D174" s="640"/>
      <c r="E174" s="640"/>
      <c r="F174" s="640"/>
      <c r="G174" s="363">
        <f t="shared" si="21"/>
        <v>166</v>
      </c>
      <c r="H174" s="1235"/>
      <c r="I174" s="1106"/>
      <c r="J174" s="1001" t="s">
        <v>393</v>
      </c>
      <c r="K174" s="1253"/>
      <c r="L174" s="1253"/>
      <c r="M174" s="1050"/>
      <c r="N174" s="639">
        <f>IFERROR(VLOOKUP(E174,'Balance de prueba'!$A$2:$F$500,6,0),0)+IFERROR(VLOOKUP(D174,'Balance de prueba'!$A$2:$F$500,6,0),0)+IFERROR(VLOOKUP(C174,'Balance de prueba'!$A$2:$F$500,6,0),0)+IFERROR(VLOOKUP(B174,'Balance de prueba'!$A$2:$F$500,6,0),0)+IFERROR(VLOOKUP(A174,'Balance de prueba'!$A$2:$F$500,6,0),0)+IFERROR(VLOOKUP(F174,'Balance de prueba'!$A$2:$F$500,6,0),0)</f>
        <v>0</v>
      </c>
      <c r="O174" s="385"/>
      <c r="P174" s="384"/>
      <c r="Q174" s="384"/>
      <c r="R174" s="367">
        <f t="shared" si="23"/>
        <v>0</v>
      </c>
      <c r="AC174" s="338"/>
    </row>
    <row r="175" spans="1:29" ht="30.75" customHeight="1">
      <c r="A175" s="640"/>
      <c r="B175" s="640"/>
      <c r="C175" s="640"/>
      <c r="D175" s="640"/>
      <c r="E175" s="640"/>
      <c r="F175" s="640"/>
      <c r="G175" s="363">
        <f t="shared" si="21"/>
        <v>167</v>
      </c>
      <c r="H175" s="1235"/>
      <c r="I175" s="1106"/>
      <c r="J175" s="1179" t="s">
        <v>191</v>
      </c>
      <c r="K175" s="1180"/>
      <c r="L175" s="1181"/>
      <c r="M175" s="408" t="s">
        <v>727</v>
      </c>
      <c r="N175" s="639">
        <f>IFERROR(VLOOKUP(E175,'Balance de prueba'!$A$2:$F$500,6,0),0)+IFERROR(VLOOKUP(D175,'Balance de prueba'!$A$2:$F$500,6,0),0)+IFERROR(VLOOKUP(C175,'Balance de prueba'!$A$2:$F$500,6,0),0)+IFERROR(VLOOKUP(B175,'Balance de prueba'!$A$2:$F$500,6,0),0)+IFERROR(VLOOKUP(A175,'Balance de prueba'!$A$2:$F$500,6,0),0)+IFERROR(VLOOKUP(F175,'Balance de prueba'!$A$2:$F$500,6,0),0)</f>
        <v>0</v>
      </c>
      <c r="O175" s="385"/>
      <c r="P175" s="384"/>
      <c r="Q175" s="384"/>
      <c r="R175" s="367">
        <f t="shared" si="23"/>
        <v>0</v>
      </c>
      <c r="AC175" s="338"/>
    </row>
    <row r="176" spans="1:29" ht="30.75" customHeight="1">
      <c r="A176" s="640"/>
      <c r="B176" s="640"/>
      <c r="C176" s="640"/>
      <c r="D176" s="640"/>
      <c r="E176" s="640"/>
      <c r="F176" s="640"/>
      <c r="G176" s="363">
        <f t="shared" si="21"/>
        <v>168</v>
      </c>
      <c r="H176" s="1235"/>
      <c r="I176" s="1106"/>
      <c r="J176" s="1182"/>
      <c r="K176" s="1183"/>
      <c r="L176" s="1184"/>
      <c r="M176" s="408" t="s">
        <v>854</v>
      </c>
      <c r="N176" s="639">
        <f>IFERROR(VLOOKUP(E176,'Balance de prueba'!$A$2:$F$500,6,0),0)+IFERROR(VLOOKUP(D176,'Balance de prueba'!$A$2:$F$500,6,0),0)+IFERROR(VLOOKUP(C176,'Balance de prueba'!$A$2:$F$500,6,0),0)+IFERROR(VLOOKUP(B176,'Balance de prueba'!$A$2:$F$500,6,0),0)+IFERROR(VLOOKUP(A176,'Balance de prueba'!$A$2:$F$500,6,0),0)+IFERROR(VLOOKUP(F176,'Balance de prueba'!$A$2:$F$500,6,0),0)</f>
        <v>0</v>
      </c>
      <c r="O176" s="385"/>
      <c r="P176" s="384"/>
      <c r="Q176" s="384"/>
      <c r="R176" s="367">
        <f t="shared" si="23"/>
        <v>0</v>
      </c>
      <c r="AC176" s="338"/>
    </row>
    <row r="177" spans="1:187" ht="30.75" customHeight="1">
      <c r="A177" s="640"/>
      <c r="B177" s="640"/>
      <c r="C177" s="640"/>
      <c r="D177" s="640"/>
      <c r="E177" s="640"/>
      <c r="F177" s="640"/>
      <c r="G177" s="363">
        <f t="shared" si="21"/>
        <v>169</v>
      </c>
      <c r="H177" s="1235"/>
      <c r="I177" s="1106"/>
      <c r="J177" s="1254" t="s">
        <v>99</v>
      </c>
      <c r="K177" s="1255"/>
      <c r="L177" s="1244" t="s">
        <v>6</v>
      </c>
      <c r="M177" s="1245"/>
      <c r="N177" s="639">
        <f>IFERROR(VLOOKUP(E177,'Balance de prueba'!$A$2:$F$500,6,0),0)+IFERROR(VLOOKUP(D177,'Balance de prueba'!$A$2:$F$500,6,0),0)+IFERROR(VLOOKUP(C177,'Balance de prueba'!$A$2:$F$500,6,0),0)+IFERROR(VLOOKUP(B177,'Balance de prueba'!$A$2:$F$500,6,0),0)+IFERROR(VLOOKUP(A177,'Balance de prueba'!$A$2:$F$500,6,0),0)+IFERROR(VLOOKUP(F177,'Balance de prueba'!$A$2:$F$500,6,0),0)</f>
        <v>0</v>
      </c>
      <c r="O177" s="385"/>
      <c r="P177" s="384"/>
      <c r="Q177" s="395"/>
      <c r="R177" s="367">
        <f t="shared" si="23"/>
        <v>0</v>
      </c>
      <c r="AC177" s="338"/>
    </row>
    <row r="178" spans="1:187" ht="23.25" customHeight="1">
      <c r="A178" s="640"/>
      <c r="B178" s="640"/>
      <c r="C178" s="640"/>
      <c r="D178" s="640"/>
      <c r="E178" s="640"/>
      <c r="F178" s="640"/>
      <c r="G178" s="363">
        <f t="shared" si="21"/>
        <v>170</v>
      </c>
      <c r="H178" s="1235"/>
      <c r="I178" s="1106"/>
      <c r="J178" s="1256"/>
      <c r="K178" s="1257"/>
      <c r="L178" s="1244" t="s">
        <v>12</v>
      </c>
      <c r="M178" s="1245"/>
      <c r="N178" s="639">
        <f>IFERROR(VLOOKUP(E178,'Balance de prueba'!$A$2:$F$500,6,0),0)+IFERROR(VLOOKUP(D178,'Balance de prueba'!$A$2:$F$500,6,0),0)+IFERROR(VLOOKUP(C178,'Balance de prueba'!$A$2:$F$500,6,0),0)+IFERROR(VLOOKUP(B178,'Balance de prueba'!$A$2:$F$500,6,0),0)+IFERROR(VLOOKUP(A178,'Balance de prueba'!$A$2:$F$500,6,0),0)+IFERROR(VLOOKUP(F178,'Balance de prueba'!$A$2:$F$500,6,0),0)</f>
        <v>0</v>
      </c>
      <c r="O178" s="385"/>
      <c r="P178" s="384"/>
      <c r="Q178" s="395"/>
      <c r="R178" s="367">
        <f t="shared" si="23"/>
        <v>0</v>
      </c>
      <c r="AC178" s="338"/>
    </row>
    <row r="179" spans="1:187" ht="23.25" customHeight="1">
      <c r="A179" s="640"/>
      <c r="B179" s="640"/>
      <c r="C179" s="640"/>
      <c r="D179" s="640"/>
      <c r="E179" s="640"/>
      <c r="F179" s="640"/>
      <c r="G179" s="363">
        <f t="shared" si="21"/>
        <v>171</v>
      </c>
      <c r="H179" s="1235"/>
      <c r="I179" s="1106"/>
      <c r="J179" s="1256"/>
      <c r="K179" s="1257"/>
      <c r="L179" s="1244" t="s">
        <v>395</v>
      </c>
      <c r="M179" s="1245"/>
      <c r="N179" s="639">
        <f>IFERROR(VLOOKUP(E179,'Balance de prueba'!$A$2:$F$500,6,0),0)+IFERROR(VLOOKUP(D179,'Balance de prueba'!$A$2:$F$500,6,0),0)+IFERROR(VLOOKUP(C179,'Balance de prueba'!$A$2:$F$500,6,0),0)+IFERROR(VLOOKUP(B179,'Balance de prueba'!$A$2:$F$500,6,0),0)+IFERROR(VLOOKUP(A179,'Balance de prueba'!$A$2:$F$500,6,0),0)+IFERROR(VLOOKUP(F179,'Balance de prueba'!$A$2:$F$500,6,0),0)</f>
        <v>0</v>
      </c>
      <c r="O179" s="385"/>
      <c r="P179" s="384"/>
      <c r="Q179" s="395"/>
      <c r="R179" s="367">
        <f t="shared" si="23"/>
        <v>0</v>
      </c>
      <c r="AC179" s="338"/>
    </row>
    <row r="180" spans="1:187" ht="30.75" customHeight="1">
      <c r="A180" s="640"/>
      <c r="B180" s="640"/>
      <c r="C180" s="640"/>
      <c r="D180" s="640"/>
      <c r="E180" s="640"/>
      <c r="F180" s="640"/>
      <c r="G180" s="363">
        <f t="shared" si="21"/>
        <v>172</v>
      </c>
      <c r="H180" s="1235"/>
      <c r="I180" s="1106"/>
      <c r="J180" s="1256"/>
      <c r="K180" s="1257"/>
      <c r="L180" s="1244" t="s">
        <v>396</v>
      </c>
      <c r="M180" s="1245"/>
      <c r="N180" s="639">
        <f>IFERROR(VLOOKUP(E180,'Balance de prueba'!$A$2:$F$500,6,0),0)+IFERROR(VLOOKUP(D180,'Balance de prueba'!$A$2:$F$500,6,0),0)+IFERROR(VLOOKUP(C180,'Balance de prueba'!$A$2:$F$500,6,0),0)+IFERROR(VLOOKUP(B180,'Balance de prueba'!$A$2:$F$500,6,0),0)+IFERROR(VLOOKUP(A180,'Balance de prueba'!$A$2:$F$500,6,0),0)+IFERROR(VLOOKUP(F180,'Balance de prueba'!$A$2:$F$500,6,0),0)</f>
        <v>0</v>
      </c>
      <c r="O180" s="385"/>
      <c r="P180" s="384"/>
      <c r="Q180" s="395"/>
      <c r="R180" s="367">
        <f t="shared" si="23"/>
        <v>0</v>
      </c>
      <c r="AC180" s="338"/>
    </row>
    <row r="181" spans="1:187" ht="30.75" customHeight="1">
      <c r="A181" s="640"/>
      <c r="B181" s="640"/>
      <c r="C181" s="640"/>
      <c r="D181" s="640"/>
      <c r="E181" s="640"/>
      <c r="F181" s="640"/>
      <c r="G181" s="363">
        <f t="shared" si="21"/>
        <v>173</v>
      </c>
      <c r="H181" s="1235"/>
      <c r="I181" s="1106"/>
      <c r="J181" s="1256"/>
      <c r="K181" s="1257"/>
      <c r="L181" s="1244" t="s">
        <v>397</v>
      </c>
      <c r="M181" s="1245"/>
      <c r="N181" s="639">
        <f>IFERROR(VLOOKUP(E181,'Balance de prueba'!$A$2:$F$500,6,0),0)+IFERROR(VLOOKUP(D181,'Balance de prueba'!$A$2:$F$500,6,0),0)+IFERROR(VLOOKUP(C181,'Balance de prueba'!$A$2:$F$500,6,0),0)+IFERROR(VLOOKUP(B181,'Balance de prueba'!$A$2:$F$500,6,0),0)+IFERROR(VLOOKUP(A181,'Balance de prueba'!$A$2:$F$500,6,0),0)+IFERROR(VLOOKUP(F181,'Balance de prueba'!$A$2:$F$500,6,0),0)</f>
        <v>0</v>
      </c>
      <c r="O181" s="385"/>
      <c r="P181" s="384"/>
      <c r="Q181" s="395"/>
      <c r="R181" s="367">
        <f t="shared" si="23"/>
        <v>0</v>
      </c>
      <c r="AC181" s="338"/>
    </row>
    <row r="182" spans="1:187" ht="30.75" customHeight="1">
      <c r="A182" s="640"/>
      <c r="B182" s="640"/>
      <c r="C182" s="640"/>
      <c r="D182" s="640"/>
      <c r="E182" s="640"/>
      <c r="F182" s="640"/>
      <c r="G182" s="363">
        <f t="shared" si="21"/>
        <v>174</v>
      </c>
      <c r="H182" s="1235"/>
      <c r="I182" s="1106"/>
      <c r="J182" s="1256"/>
      <c r="K182" s="1257"/>
      <c r="L182" s="1244" t="s">
        <v>11</v>
      </c>
      <c r="M182" s="1245"/>
      <c r="N182" s="639">
        <f>IFERROR(VLOOKUP(E182,'Balance de prueba'!$A$2:$F$500,6,0),0)+IFERROR(VLOOKUP(D182,'Balance de prueba'!$A$2:$F$500,6,0),0)+IFERROR(VLOOKUP(C182,'Balance de prueba'!$A$2:$F$500,6,0),0)+IFERROR(VLOOKUP(B182,'Balance de prueba'!$A$2:$F$500,6,0),0)+IFERROR(VLOOKUP(A182,'Balance de prueba'!$A$2:$F$500,6,0),0)+IFERROR(VLOOKUP(F182,'Balance de prueba'!$A$2:$F$500,6,0),0)</f>
        <v>0</v>
      </c>
      <c r="O182" s="385"/>
      <c r="P182" s="384"/>
      <c r="Q182" s="395"/>
      <c r="R182" s="367">
        <f t="shared" si="23"/>
        <v>0</v>
      </c>
      <c r="AC182" s="338"/>
    </row>
    <row r="183" spans="1:187" ht="30.75" customHeight="1">
      <c r="A183" s="640"/>
      <c r="B183" s="640"/>
      <c r="C183" s="640"/>
      <c r="D183" s="640"/>
      <c r="E183" s="640"/>
      <c r="F183" s="640"/>
      <c r="G183" s="363">
        <f t="shared" si="21"/>
        <v>175</v>
      </c>
      <c r="H183" s="1235"/>
      <c r="I183" s="1106"/>
      <c r="J183" s="1256"/>
      <c r="K183" s="1257"/>
      <c r="L183" s="1244" t="s">
        <v>398</v>
      </c>
      <c r="M183" s="1245"/>
      <c r="N183" s="639">
        <f>IFERROR(VLOOKUP(E183,'Balance de prueba'!$A$2:$F$500,6,0),0)+IFERROR(VLOOKUP(D183,'Balance de prueba'!$A$2:$F$500,6,0),0)+IFERROR(VLOOKUP(C183,'Balance de prueba'!$A$2:$F$500,6,0),0)+IFERROR(VLOOKUP(B183,'Balance de prueba'!$A$2:$F$500,6,0),0)+IFERROR(VLOOKUP(A183,'Balance de prueba'!$A$2:$F$500,6,0),0)+IFERROR(VLOOKUP(F183,'Balance de prueba'!$A$2:$F$500,6,0),0)</f>
        <v>0</v>
      </c>
      <c r="O183" s="385"/>
      <c r="P183" s="384"/>
      <c r="Q183" s="395"/>
      <c r="R183" s="367">
        <f t="shared" si="23"/>
        <v>0</v>
      </c>
      <c r="AC183" s="338"/>
    </row>
    <row r="184" spans="1:187" ht="30.75" customHeight="1">
      <c r="A184" s="640"/>
      <c r="B184" s="640"/>
      <c r="C184" s="640"/>
      <c r="D184" s="640"/>
      <c r="E184" s="640"/>
      <c r="F184" s="640"/>
      <c r="G184" s="363">
        <f t="shared" si="21"/>
        <v>176</v>
      </c>
      <c r="H184" s="1235"/>
      <c r="I184" s="1106"/>
      <c r="J184" s="1256"/>
      <c r="K184" s="1257"/>
      <c r="L184" s="1244" t="s">
        <v>399</v>
      </c>
      <c r="M184" s="1245"/>
      <c r="N184" s="639">
        <f>IFERROR(VLOOKUP(E184,'Balance de prueba'!$A$2:$F$500,6,0),0)+IFERROR(VLOOKUP(D184,'Balance de prueba'!$A$2:$F$500,6,0),0)+IFERROR(VLOOKUP(C184,'Balance de prueba'!$A$2:$F$500,6,0),0)+IFERROR(VLOOKUP(B184,'Balance de prueba'!$A$2:$F$500,6,0),0)+IFERROR(VLOOKUP(A184,'Balance de prueba'!$A$2:$F$500,6,0),0)+IFERROR(VLOOKUP(F184,'Balance de prueba'!$A$2:$F$500,6,0),0)</f>
        <v>0</v>
      </c>
      <c r="O184" s="385"/>
      <c r="P184" s="384"/>
      <c r="Q184" s="395"/>
      <c r="R184" s="367">
        <f t="shared" si="23"/>
        <v>0</v>
      </c>
      <c r="AC184" s="338"/>
    </row>
    <row r="185" spans="1:187" ht="30.75" customHeight="1">
      <c r="A185" s="640"/>
      <c r="B185" s="640"/>
      <c r="C185" s="640"/>
      <c r="D185" s="640"/>
      <c r="E185" s="640"/>
      <c r="F185" s="640"/>
      <c r="G185" s="363">
        <f t="shared" si="21"/>
        <v>177</v>
      </c>
      <c r="H185" s="1235"/>
      <c r="I185" s="1106"/>
      <c r="J185" s="1256"/>
      <c r="K185" s="1257"/>
      <c r="L185" s="1244" t="s">
        <v>400</v>
      </c>
      <c r="M185" s="1245"/>
      <c r="N185" s="639">
        <f>IFERROR(VLOOKUP(E185,'Balance de prueba'!$A$2:$F$500,6,0),0)+IFERROR(VLOOKUP(D185,'Balance de prueba'!$A$2:$F$500,6,0),0)+IFERROR(VLOOKUP(C185,'Balance de prueba'!$A$2:$F$500,6,0),0)+IFERROR(VLOOKUP(B185,'Balance de prueba'!$A$2:$F$500,6,0),0)+IFERROR(VLOOKUP(A185,'Balance de prueba'!$A$2:$F$500,6,0),0)+IFERROR(VLOOKUP(F185,'Balance de prueba'!$A$2:$F$500,6,0),0)</f>
        <v>0</v>
      </c>
      <c r="O185" s="385"/>
      <c r="P185" s="384"/>
      <c r="Q185" s="391"/>
      <c r="R185" s="367">
        <f t="shared" si="23"/>
        <v>0</v>
      </c>
      <c r="AC185" s="338"/>
    </row>
    <row r="186" spans="1:187" ht="30.75" customHeight="1">
      <c r="A186" s="640"/>
      <c r="B186" s="640"/>
      <c r="C186" s="640"/>
      <c r="D186" s="640"/>
      <c r="E186" s="640"/>
      <c r="F186" s="640"/>
      <c r="G186" s="363">
        <f t="shared" si="21"/>
        <v>178</v>
      </c>
      <c r="H186" s="1235"/>
      <c r="I186" s="1106"/>
      <c r="J186" s="1256"/>
      <c r="K186" s="1257"/>
      <c r="L186" s="1244" t="s">
        <v>401</v>
      </c>
      <c r="M186" s="1245"/>
      <c r="N186" s="639">
        <f>IFERROR(VLOOKUP(E186,'Balance de prueba'!$A$2:$F$500,6,0),0)+IFERROR(VLOOKUP(D186,'Balance de prueba'!$A$2:$F$500,6,0),0)+IFERROR(VLOOKUP(C186,'Balance de prueba'!$A$2:$F$500,6,0),0)+IFERROR(VLOOKUP(B186,'Balance de prueba'!$A$2:$F$500,6,0),0)+IFERROR(VLOOKUP(A186,'Balance de prueba'!$A$2:$F$500,6,0),0)+IFERROR(VLOOKUP(F186,'Balance de prueba'!$A$2:$F$500,6,0),0)</f>
        <v>0</v>
      </c>
      <c r="O186" s="385"/>
      <c r="P186" s="384"/>
      <c r="Q186" s="391"/>
      <c r="R186" s="367">
        <f t="shared" si="23"/>
        <v>0</v>
      </c>
      <c r="AC186" s="338"/>
    </row>
    <row r="187" spans="1:187" ht="30.75" customHeight="1">
      <c r="A187" s="640"/>
      <c r="B187" s="640"/>
      <c r="C187" s="640"/>
      <c r="D187" s="640"/>
      <c r="E187" s="640"/>
      <c r="F187" s="640"/>
      <c r="G187" s="363">
        <f t="shared" si="21"/>
        <v>179</v>
      </c>
      <c r="H187" s="1235"/>
      <c r="I187" s="1106"/>
      <c r="J187" s="1256"/>
      <c r="K187" s="1257"/>
      <c r="L187" s="1244" t="s">
        <v>402</v>
      </c>
      <c r="M187" s="1245"/>
      <c r="N187" s="639">
        <f>IFERROR(VLOOKUP(E187,'Balance de prueba'!$A$2:$F$500,6,0),0)+IFERROR(VLOOKUP(D187,'Balance de prueba'!$A$2:$F$500,6,0),0)+IFERROR(VLOOKUP(C187,'Balance de prueba'!$A$2:$F$500,6,0),0)+IFERROR(VLOOKUP(B187,'Balance de prueba'!$A$2:$F$500,6,0),0)+IFERROR(VLOOKUP(A187,'Balance de prueba'!$A$2:$F$500,6,0),0)+IFERROR(VLOOKUP(F187,'Balance de prueba'!$A$2:$F$500,6,0),0)</f>
        <v>0</v>
      </c>
      <c r="O187" s="385"/>
      <c r="P187" s="384"/>
      <c r="Q187" s="391"/>
      <c r="R187" s="367">
        <f t="shared" si="23"/>
        <v>0</v>
      </c>
      <c r="AC187" s="338"/>
    </row>
    <row r="188" spans="1:187" ht="30.75" customHeight="1">
      <c r="A188" s="640"/>
      <c r="B188" s="640"/>
      <c r="C188" s="640"/>
      <c r="D188" s="640"/>
      <c r="E188" s="640"/>
      <c r="F188" s="640"/>
      <c r="G188" s="363">
        <f t="shared" si="21"/>
        <v>180</v>
      </c>
      <c r="H188" s="1235"/>
      <c r="I188" s="1106"/>
      <c r="J188" s="1256"/>
      <c r="K188" s="1257"/>
      <c r="L188" s="1244" t="s">
        <v>403</v>
      </c>
      <c r="M188" s="1245"/>
      <c r="N188" s="639">
        <f>IFERROR(VLOOKUP(E188,'Balance de prueba'!$A$2:$F$500,6,0),0)+IFERROR(VLOOKUP(D188,'Balance de prueba'!$A$2:$F$500,6,0),0)+IFERROR(VLOOKUP(C188,'Balance de prueba'!$A$2:$F$500,6,0),0)+IFERROR(VLOOKUP(B188,'Balance de prueba'!$A$2:$F$500,6,0),0)+IFERROR(VLOOKUP(A188,'Balance de prueba'!$A$2:$F$500,6,0),0)+IFERROR(VLOOKUP(F188,'Balance de prueba'!$A$2:$F$500,6,0),0)</f>
        <v>0</v>
      </c>
      <c r="O188" s="385"/>
      <c r="P188" s="384"/>
      <c r="Q188" s="391"/>
      <c r="R188" s="367">
        <f t="shared" si="23"/>
        <v>0</v>
      </c>
      <c r="AC188" s="338"/>
    </row>
    <row r="189" spans="1:187" ht="30.75" customHeight="1">
      <c r="A189" s="640"/>
      <c r="B189" s="640"/>
      <c r="C189" s="640"/>
      <c r="D189" s="640"/>
      <c r="E189" s="640"/>
      <c r="F189" s="640"/>
      <c r="G189" s="363">
        <f t="shared" si="21"/>
        <v>181</v>
      </c>
      <c r="H189" s="1235"/>
      <c r="I189" s="1107"/>
      <c r="J189" s="1258"/>
      <c r="K189" s="1259"/>
      <c r="L189" s="1244" t="s">
        <v>185</v>
      </c>
      <c r="M189" s="1245"/>
      <c r="N189" s="639">
        <f>IFERROR(VLOOKUP(E189,'Balance de prueba'!$A$2:$F$500,6,0),0)+IFERROR(VLOOKUP(D189,'Balance de prueba'!$A$2:$F$500,6,0),0)+IFERROR(VLOOKUP(C189,'Balance de prueba'!$A$2:$F$500,6,0),0)+IFERROR(VLOOKUP(B189,'Balance de prueba'!$A$2:$F$500,6,0),0)+IFERROR(VLOOKUP(A189,'Balance de prueba'!$A$2:$F$500,6,0),0)+IFERROR(VLOOKUP(F189,'Balance de prueba'!$A$2:$F$500,6,0),0)</f>
        <v>0</v>
      </c>
      <c r="O189" s="385"/>
      <c r="P189" s="384"/>
      <c r="Q189" s="409"/>
      <c r="R189" s="367">
        <f t="shared" si="23"/>
        <v>0</v>
      </c>
      <c r="AC189" s="338"/>
    </row>
    <row r="190" spans="1:187" s="412" customFormat="1" ht="30" customHeight="1">
      <c r="A190" s="642"/>
      <c r="B190" s="642"/>
      <c r="C190" s="642"/>
      <c r="D190" s="642"/>
      <c r="E190" s="642"/>
      <c r="F190" s="642"/>
      <c r="G190" s="363">
        <f t="shared" si="21"/>
        <v>182</v>
      </c>
      <c r="H190" s="1235"/>
      <c r="I190" s="1161" t="s">
        <v>100</v>
      </c>
      <c r="J190" s="1163"/>
      <c r="K190" s="1163"/>
      <c r="L190" s="1163"/>
      <c r="M190" s="1164"/>
      <c r="N190" s="388">
        <f>SUM(N191:N202)</f>
        <v>0</v>
      </c>
      <c r="O190" s="388">
        <f t="shared" ref="O190:R190" si="25">SUM(O191:O202)</f>
        <v>0</v>
      </c>
      <c r="P190" s="388">
        <f t="shared" si="25"/>
        <v>0</v>
      </c>
      <c r="Q190" s="388">
        <f t="shared" si="25"/>
        <v>0</v>
      </c>
      <c r="R190" s="388">
        <f t="shared" si="25"/>
        <v>0</v>
      </c>
      <c r="S190" s="410"/>
      <c r="T190" s="410"/>
      <c r="U190" s="410"/>
      <c r="V190" s="410"/>
      <c r="W190" s="410"/>
      <c r="X190" s="410"/>
      <c r="Y190" s="410"/>
      <c r="Z190" s="410"/>
      <c r="AA190" s="410"/>
      <c r="AB190" s="410"/>
      <c r="AC190" s="410"/>
      <c r="AD190" s="411"/>
      <c r="AE190" s="411"/>
      <c r="AF190" s="411"/>
      <c r="AG190" s="411"/>
      <c r="AH190" s="411"/>
      <c r="AI190" s="411"/>
      <c r="AJ190" s="411"/>
      <c r="AK190" s="411"/>
      <c r="AL190" s="411"/>
      <c r="AM190" s="411"/>
      <c r="AN190" s="411"/>
      <c r="AO190" s="411"/>
      <c r="AP190" s="411"/>
      <c r="AQ190" s="411"/>
      <c r="AR190" s="411"/>
      <c r="AS190" s="411"/>
      <c r="AT190" s="411"/>
      <c r="AU190" s="411"/>
      <c r="AV190" s="411"/>
      <c r="AW190" s="411"/>
      <c r="AX190" s="411"/>
      <c r="AY190" s="411"/>
      <c r="AZ190" s="411"/>
      <c r="BA190" s="411"/>
      <c r="BB190" s="411"/>
      <c r="BC190" s="411"/>
      <c r="BD190" s="411"/>
      <c r="BE190" s="411"/>
      <c r="BF190" s="411"/>
      <c r="BG190" s="411"/>
      <c r="BH190" s="411"/>
      <c r="BI190" s="411"/>
      <c r="BJ190" s="411"/>
      <c r="BK190" s="411"/>
      <c r="BL190" s="411"/>
      <c r="BM190" s="411"/>
      <c r="BN190" s="411"/>
      <c r="BO190" s="411"/>
      <c r="BP190" s="411"/>
      <c r="BQ190" s="411"/>
      <c r="BR190" s="411"/>
      <c r="BS190" s="411"/>
      <c r="BT190" s="411"/>
      <c r="BU190" s="411"/>
      <c r="BV190" s="411"/>
      <c r="BW190" s="411"/>
      <c r="BX190" s="411"/>
      <c r="BY190" s="411"/>
      <c r="BZ190" s="411"/>
      <c r="CA190" s="411"/>
      <c r="CB190" s="411"/>
      <c r="CC190" s="411"/>
      <c r="CD190" s="411"/>
      <c r="CE190" s="411"/>
      <c r="CF190" s="411"/>
      <c r="CG190" s="411"/>
      <c r="CH190" s="411"/>
      <c r="CI190" s="411"/>
      <c r="CJ190" s="411"/>
      <c r="CK190" s="411"/>
      <c r="CL190" s="411"/>
      <c r="CM190" s="411"/>
      <c r="CN190" s="411"/>
      <c r="CO190" s="411"/>
      <c r="CP190" s="411"/>
      <c r="CQ190" s="411"/>
      <c r="CR190" s="411"/>
      <c r="CS190" s="411"/>
      <c r="CT190" s="411"/>
      <c r="CU190" s="411"/>
      <c r="CV190" s="411"/>
      <c r="CW190" s="411"/>
      <c r="CX190" s="411"/>
      <c r="CY190" s="411"/>
      <c r="CZ190" s="411"/>
      <c r="DA190" s="411"/>
      <c r="DB190" s="411"/>
      <c r="DC190" s="411"/>
      <c r="DD190" s="411"/>
      <c r="DE190" s="411"/>
      <c r="DF190" s="411"/>
      <c r="DG190" s="411"/>
      <c r="DH190" s="411"/>
      <c r="DI190" s="411"/>
      <c r="DJ190" s="411"/>
      <c r="DK190" s="411"/>
      <c r="DL190" s="411"/>
      <c r="DM190" s="411"/>
      <c r="DN190" s="411"/>
      <c r="DO190" s="411"/>
      <c r="DP190" s="411"/>
      <c r="DQ190" s="411"/>
      <c r="DR190" s="411"/>
      <c r="DS190" s="411"/>
      <c r="DT190" s="411"/>
      <c r="DU190" s="411"/>
      <c r="DV190" s="411"/>
      <c r="DW190" s="411"/>
      <c r="DX190" s="411"/>
      <c r="DY190" s="411"/>
      <c r="DZ190" s="411"/>
      <c r="EA190" s="411"/>
      <c r="EB190" s="411"/>
      <c r="EC190" s="411"/>
      <c r="ED190" s="411"/>
      <c r="EE190" s="411"/>
      <c r="EF190" s="411"/>
      <c r="EG190" s="411"/>
      <c r="EH190" s="411"/>
      <c r="EI190" s="411"/>
      <c r="EJ190" s="411"/>
      <c r="EK190" s="411"/>
      <c r="EL190" s="411"/>
      <c r="EM190" s="411"/>
      <c r="EN190" s="411"/>
      <c r="EO190" s="411"/>
      <c r="EP190" s="411"/>
      <c r="EQ190" s="411"/>
      <c r="ER190" s="411"/>
      <c r="ES190" s="411"/>
      <c r="ET190" s="411"/>
      <c r="EU190" s="411"/>
      <c r="EV190" s="411"/>
      <c r="EW190" s="411"/>
      <c r="EX190" s="411"/>
      <c r="EY190" s="411"/>
      <c r="EZ190" s="411"/>
      <c r="FA190" s="411"/>
      <c r="FB190" s="411"/>
      <c r="FC190" s="411"/>
      <c r="FD190" s="411"/>
      <c r="FE190" s="411"/>
      <c r="FF190" s="411"/>
      <c r="FG190" s="411"/>
      <c r="FH190" s="411"/>
      <c r="FI190" s="411"/>
      <c r="FJ190" s="411"/>
      <c r="FK190" s="411"/>
      <c r="FL190" s="411"/>
      <c r="FM190" s="411"/>
      <c r="FN190" s="411"/>
      <c r="FO190" s="411"/>
      <c r="FP190" s="411"/>
      <c r="FQ190" s="411"/>
      <c r="FR190" s="411"/>
      <c r="FS190" s="411"/>
      <c r="FT190" s="411"/>
      <c r="FU190" s="411"/>
      <c r="FV190" s="411"/>
      <c r="FW190" s="411"/>
      <c r="FX190" s="411"/>
      <c r="FY190" s="411"/>
      <c r="FZ190" s="411"/>
      <c r="GA190" s="411"/>
      <c r="GB190" s="411"/>
      <c r="GC190" s="411"/>
      <c r="GD190" s="411"/>
      <c r="GE190" s="411"/>
    </row>
    <row r="191" spans="1:187" s="412" customFormat="1" ht="24.75" customHeight="1">
      <c r="A191" s="642"/>
      <c r="B191" s="642"/>
      <c r="C191" s="642"/>
      <c r="D191" s="642"/>
      <c r="E191" s="642"/>
      <c r="F191" s="642"/>
      <c r="G191" s="363">
        <f t="shared" si="21"/>
        <v>183</v>
      </c>
      <c r="H191" s="1235"/>
      <c r="I191" s="1105"/>
      <c r="J191" s="1245" t="s">
        <v>257</v>
      </c>
      <c r="K191" s="1245"/>
      <c r="L191" s="1245"/>
      <c r="M191" s="1245"/>
      <c r="N191" s="639">
        <f>IFERROR(VLOOKUP(E191,'Balance de prueba'!$A$2:$F$500,6,0),0)+IFERROR(VLOOKUP(D191,'Balance de prueba'!$A$2:$F$500,6,0),0)+IFERROR(VLOOKUP(C191,'Balance de prueba'!$A$2:$F$500,6,0),0)+IFERROR(VLOOKUP(B191,'Balance de prueba'!$A$2:$F$500,6,0),0)+IFERROR(VLOOKUP(A191,'Balance de prueba'!$A$2:$F$500,6,0),0)+IFERROR(VLOOKUP(F191,'Balance de prueba'!$A$2:$F$500,6,0),0)</f>
        <v>0</v>
      </c>
      <c r="O191" s="413"/>
      <c r="P191" s="402"/>
      <c r="Q191" s="414"/>
      <c r="R191" s="367">
        <f t="shared" si="23"/>
        <v>0</v>
      </c>
      <c r="S191" s="410"/>
      <c r="T191" s="410"/>
      <c r="U191" s="410"/>
      <c r="V191" s="410"/>
      <c r="W191" s="410"/>
      <c r="X191" s="410"/>
      <c r="Y191" s="410"/>
      <c r="Z191" s="410"/>
      <c r="AA191" s="410"/>
      <c r="AB191" s="410"/>
      <c r="AC191" s="410"/>
      <c r="AD191" s="411"/>
      <c r="AE191" s="411"/>
      <c r="AF191" s="411"/>
      <c r="AG191" s="411"/>
      <c r="AH191" s="411"/>
      <c r="AI191" s="411"/>
      <c r="AJ191" s="411"/>
      <c r="AK191" s="411"/>
      <c r="AL191" s="411"/>
      <c r="AM191" s="411"/>
      <c r="AN191" s="411"/>
      <c r="AO191" s="411"/>
      <c r="AP191" s="411"/>
      <c r="AQ191" s="411"/>
      <c r="AR191" s="411"/>
      <c r="AS191" s="411"/>
      <c r="AT191" s="411"/>
      <c r="AU191" s="411"/>
      <c r="AV191" s="411"/>
      <c r="AW191" s="411"/>
      <c r="AX191" s="411"/>
      <c r="AY191" s="411"/>
      <c r="AZ191" s="411"/>
      <c r="BA191" s="411"/>
      <c r="BB191" s="411"/>
      <c r="BC191" s="411"/>
      <c r="BD191" s="411"/>
      <c r="BE191" s="411"/>
      <c r="BF191" s="411"/>
      <c r="BG191" s="411"/>
      <c r="BH191" s="411"/>
      <c r="BI191" s="411"/>
      <c r="BJ191" s="411"/>
      <c r="BK191" s="411"/>
      <c r="BL191" s="411"/>
      <c r="BM191" s="411"/>
      <c r="BN191" s="411"/>
      <c r="BO191" s="411"/>
      <c r="BP191" s="411"/>
      <c r="BQ191" s="411"/>
      <c r="BR191" s="411"/>
      <c r="BS191" s="411"/>
      <c r="BT191" s="411"/>
      <c r="BU191" s="411"/>
      <c r="BV191" s="411"/>
      <c r="BW191" s="411"/>
      <c r="BX191" s="411"/>
      <c r="BY191" s="411"/>
      <c r="BZ191" s="411"/>
      <c r="CA191" s="411"/>
      <c r="CB191" s="411"/>
      <c r="CC191" s="411"/>
      <c r="CD191" s="411"/>
      <c r="CE191" s="411"/>
      <c r="CF191" s="411"/>
      <c r="CG191" s="411"/>
      <c r="CH191" s="411"/>
      <c r="CI191" s="411"/>
      <c r="CJ191" s="411"/>
      <c r="CK191" s="411"/>
      <c r="CL191" s="411"/>
      <c r="CM191" s="411"/>
      <c r="CN191" s="411"/>
      <c r="CO191" s="411"/>
      <c r="CP191" s="411"/>
      <c r="CQ191" s="411"/>
      <c r="CR191" s="411"/>
      <c r="CS191" s="411"/>
      <c r="CT191" s="411"/>
      <c r="CU191" s="411"/>
      <c r="CV191" s="411"/>
      <c r="CW191" s="411"/>
      <c r="CX191" s="411"/>
      <c r="CY191" s="411"/>
      <c r="CZ191" s="411"/>
      <c r="DA191" s="411"/>
      <c r="DB191" s="411"/>
      <c r="DC191" s="411"/>
      <c r="DD191" s="411"/>
      <c r="DE191" s="411"/>
      <c r="DF191" s="411"/>
      <c r="DG191" s="411"/>
      <c r="DH191" s="411"/>
      <c r="DI191" s="411"/>
      <c r="DJ191" s="411"/>
      <c r="DK191" s="411"/>
      <c r="DL191" s="411"/>
      <c r="DM191" s="411"/>
      <c r="DN191" s="411"/>
      <c r="DO191" s="411"/>
      <c r="DP191" s="411"/>
      <c r="DQ191" s="411"/>
      <c r="DR191" s="411"/>
      <c r="DS191" s="411"/>
      <c r="DT191" s="411"/>
      <c r="DU191" s="411"/>
      <c r="DV191" s="411"/>
      <c r="DW191" s="411"/>
      <c r="DX191" s="411"/>
      <c r="DY191" s="411"/>
      <c r="DZ191" s="411"/>
      <c r="EA191" s="411"/>
      <c r="EB191" s="411"/>
      <c r="EC191" s="411"/>
      <c r="ED191" s="411"/>
      <c r="EE191" s="411"/>
      <c r="EF191" s="411"/>
      <c r="EG191" s="411"/>
      <c r="EH191" s="411"/>
      <c r="EI191" s="411"/>
      <c r="EJ191" s="411"/>
      <c r="EK191" s="411"/>
      <c r="EL191" s="411"/>
      <c r="EM191" s="411"/>
      <c r="EN191" s="411"/>
      <c r="EO191" s="411"/>
      <c r="EP191" s="411"/>
      <c r="EQ191" s="411"/>
      <c r="ER191" s="411"/>
      <c r="ES191" s="411"/>
      <c r="ET191" s="411"/>
      <c r="EU191" s="411"/>
      <c r="EV191" s="411"/>
      <c r="EW191" s="411"/>
      <c r="EX191" s="411"/>
      <c r="EY191" s="411"/>
      <c r="EZ191" s="411"/>
      <c r="FA191" s="411"/>
      <c r="FB191" s="411"/>
      <c r="FC191" s="411"/>
      <c r="FD191" s="411"/>
      <c r="FE191" s="411"/>
      <c r="FF191" s="411"/>
      <c r="FG191" s="411"/>
      <c r="FH191" s="411"/>
      <c r="FI191" s="411"/>
      <c r="FJ191" s="411"/>
      <c r="FK191" s="411"/>
      <c r="FL191" s="411"/>
      <c r="FM191" s="411"/>
      <c r="FN191" s="411"/>
      <c r="FO191" s="411"/>
      <c r="FP191" s="411"/>
      <c r="FQ191" s="411"/>
      <c r="FR191" s="411"/>
      <c r="FS191" s="411"/>
      <c r="FT191" s="411"/>
      <c r="FU191" s="411"/>
      <c r="FV191" s="411"/>
      <c r="FW191" s="411"/>
      <c r="FX191" s="411"/>
      <c r="FY191" s="411"/>
      <c r="FZ191" s="411"/>
      <c r="GA191" s="411"/>
      <c r="GB191" s="411"/>
      <c r="GC191" s="411"/>
      <c r="GD191" s="411"/>
      <c r="GE191" s="411"/>
    </row>
    <row r="192" spans="1:187" s="412" customFormat="1" ht="21.75" customHeight="1">
      <c r="A192" s="642"/>
      <c r="B192" s="642"/>
      <c r="C192" s="642"/>
      <c r="D192" s="642"/>
      <c r="E192" s="642"/>
      <c r="F192" s="642"/>
      <c r="G192" s="363">
        <f t="shared" si="21"/>
        <v>184</v>
      </c>
      <c r="H192" s="1235"/>
      <c r="I192" s="1132"/>
      <c r="J192" s="1245" t="s">
        <v>29</v>
      </c>
      <c r="K192" s="1245"/>
      <c r="L192" s="1245"/>
      <c r="M192" s="1245"/>
      <c r="N192" s="639">
        <f>IFERROR(VLOOKUP(E192,'Balance de prueba'!$A$2:$F$500,6,0),0)+IFERROR(VLOOKUP(D192,'Balance de prueba'!$A$2:$F$500,6,0),0)+IFERROR(VLOOKUP(C192,'Balance de prueba'!$A$2:$F$500,6,0),0)+IFERROR(VLOOKUP(B192,'Balance de prueba'!$A$2:$F$500,6,0),0)+IFERROR(VLOOKUP(A192,'Balance de prueba'!$A$2:$F$500,6,0),0)+IFERROR(VLOOKUP(F192,'Balance de prueba'!$A$2:$F$500,6,0),0)</f>
        <v>0</v>
      </c>
      <c r="O192" s="413"/>
      <c r="P192" s="402"/>
      <c r="Q192" s="414"/>
      <c r="R192" s="367">
        <f t="shared" si="23"/>
        <v>0</v>
      </c>
      <c r="S192" s="410"/>
      <c r="T192" s="410"/>
      <c r="U192" s="410"/>
      <c r="V192" s="410"/>
      <c r="W192" s="410"/>
      <c r="X192" s="410"/>
      <c r="Y192" s="410"/>
      <c r="Z192" s="410"/>
      <c r="AA192" s="410"/>
      <c r="AB192" s="410"/>
      <c r="AC192" s="410"/>
      <c r="AD192" s="411"/>
      <c r="AE192" s="411"/>
      <c r="AF192" s="411"/>
      <c r="AG192" s="411"/>
      <c r="AH192" s="411"/>
      <c r="AI192" s="411"/>
      <c r="AJ192" s="411"/>
      <c r="AK192" s="411"/>
      <c r="AL192" s="411"/>
      <c r="AM192" s="411"/>
      <c r="AN192" s="411"/>
      <c r="AO192" s="411"/>
      <c r="AP192" s="411"/>
      <c r="AQ192" s="411"/>
      <c r="AR192" s="411"/>
      <c r="AS192" s="411"/>
      <c r="AT192" s="411"/>
      <c r="AU192" s="411"/>
      <c r="AV192" s="411"/>
      <c r="AW192" s="411"/>
      <c r="AX192" s="411"/>
      <c r="AY192" s="411"/>
      <c r="AZ192" s="411"/>
      <c r="BA192" s="411"/>
      <c r="BB192" s="411"/>
      <c r="BC192" s="411"/>
      <c r="BD192" s="411"/>
      <c r="BE192" s="411"/>
      <c r="BF192" s="411"/>
      <c r="BG192" s="411"/>
      <c r="BH192" s="411"/>
      <c r="BI192" s="411"/>
      <c r="BJ192" s="411"/>
      <c r="BK192" s="411"/>
      <c r="BL192" s="411"/>
      <c r="BM192" s="411"/>
      <c r="BN192" s="411"/>
      <c r="BO192" s="411"/>
      <c r="BP192" s="411"/>
      <c r="BQ192" s="411"/>
      <c r="BR192" s="411"/>
      <c r="BS192" s="411"/>
      <c r="BT192" s="411"/>
      <c r="BU192" s="411"/>
      <c r="BV192" s="411"/>
      <c r="BW192" s="411"/>
      <c r="BX192" s="411"/>
      <c r="BY192" s="411"/>
      <c r="BZ192" s="411"/>
      <c r="CA192" s="411"/>
      <c r="CB192" s="411"/>
      <c r="CC192" s="411"/>
      <c r="CD192" s="411"/>
      <c r="CE192" s="411"/>
      <c r="CF192" s="411"/>
      <c r="CG192" s="411"/>
      <c r="CH192" s="411"/>
      <c r="CI192" s="411"/>
      <c r="CJ192" s="411"/>
      <c r="CK192" s="411"/>
      <c r="CL192" s="411"/>
      <c r="CM192" s="411"/>
      <c r="CN192" s="411"/>
      <c r="CO192" s="411"/>
      <c r="CP192" s="411"/>
      <c r="CQ192" s="411"/>
      <c r="CR192" s="411"/>
      <c r="CS192" s="411"/>
      <c r="CT192" s="411"/>
      <c r="CU192" s="411"/>
      <c r="CV192" s="411"/>
      <c r="CW192" s="411"/>
      <c r="CX192" s="411"/>
      <c r="CY192" s="411"/>
      <c r="CZ192" s="411"/>
      <c r="DA192" s="411"/>
      <c r="DB192" s="411"/>
      <c r="DC192" s="411"/>
      <c r="DD192" s="411"/>
      <c r="DE192" s="411"/>
      <c r="DF192" s="411"/>
      <c r="DG192" s="411"/>
      <c r="DH192" s="411"/>
      <c r="DI192" s="411"/>
      <c r="DJ192" s="411"/>
      <c r="DK192" s="411"/>
      <c r="DL192" s="411"/>
      <c r="DM192" s="411"/>
      <c r="DN192" s="411"/>
      <c r="DO192" s="411"/>
      <c r="DP192" s="411"/>
      <c r="DQ192" s="411"/>
      <c r="DR192" s="411"/>
      <c r="DS192" s="411"/>
      <c r="DT192" s="411"/>
      <c r="DU192" s="411"/>
      <c r="DV192" s="411"/>
      <c r="DW192" s="411"/>
      <c r="DX192" s="411"/>
      <c r="DY192" s="411"/>
      <c r="DZ192" s="411"/>
      <c r="EA192" s="411"/>
      <c r="EB192" s="411"/>
      <c r="EC192" s="411"/>
      <c r="ED192" s="411"/>
      <c r="EE192" s="411"/>
      <c r="EF192" s="411"/>
      <c r="EG192" s="411"/>
      <c r="EH192" s="411"/>
      <c r="EI192" s="411"/>
      <c r="EJ192" s="411"/>
      <c r="EK192" s="411"/>
      <c r="EL192" s="411"/>
      <c r="EM192" s="411"/>
      <c r="EN192" s="411"/>
      <c r="EO192" s="411"/>
      <c r="EP192" s="411"/>
      <c r="EQ192" s="411"/>
      <c r="ER192" s="411"/>
      <c r="ES192" s="411"/>
      <c r="ET192" s="411"/>
      <c r="EU192" s="411"/>
      <c r="EV192" s="411"/>
      <c r="EW192" s="411"/>
      <c r="EX192" s="411"/>
      <c r="EY192" s="411"/>
      <c r="EZ192" s="411"/>
      <c r="FA192" s="411"/>
      <c r="FB192" s="411"/>
      <c r="FC192" s="411"/>
      <c r="FD192" s="411"/>
      <c r="FE192" s="411"/>
      <c r="FF192" s="411"/>
      <c r="FG192" s="411"/>
      <c r="FH192" s="411"/>
      <c r="FI192" s="411"/>
      <c r="FJ192" s="411"/>
      <c r="FK192" s="411"/>
      <c r="FL192" s="411"/>
      <c r="FM192" s="411"/>
      <c r="FN192" s="411"/>
      <c r="FO192" s="411"/>
      <c r="FP192" s="411"/>
      <c r="FQ192" s="411"/>
      <c r="FR192" s="411"/>
      <c r="FS192" s="411"/>
      <c r="FT192" s="411"/>
      <c r="FU192" s="411"/>
      <c r="FV192" s="411"/>
      <c r="FW192" s="411"/>
      <c r="FX192" s="411"/>
      <c r="FY192" s="411"/>
      <c r="FZ192" s="411"/>
      <c r="GA192" s="411"/>
      <c r="GB192" s="411"/>
      <c r="GC192" s="411"/>
      <c r="GD192" s="411"/>
      <c r="GE192" s="411"/>
    </row>
    <row r="193" spans="1:187" s="412" customFormat="1" ht="21.75" customHeight="1">
      <c r="A193" s="642"/>
      <c r="B193" s="642"/>
      <c r="C193" s="642"/>
      <c r="D193" s="642"/>
      <c r="E193" s="642"/>
      <c r="F193" s="642"/>
      <c r="G193" s="363">
        <f t="shared" si="21"/>
        <v>185</v>
      </c>
      <c r="H193" s="1235"/>
      <c r="I193" s="1132"/>
      <c r="J193" s="1245" t="s">
        <v>404</v>
      </c>
      <c r="K193" s="1245"/>
      <c r="L193" s="1245"/>
      <c r="M193" s="1245"/>
      <c r="N193" s="639">
        <f>IFERROR(VLOOKUP(E193,'Balance de prueba'!$A$2:$F$500,6,0),0)+IFERROR(VLOOKUP(D193,'Balance de prueba'!$A$2:$F$500,6,0),0)+IFERROR(VLOOKUP(C193,'Balance de prueba'!$A$2:$F$500,6,0),0)+IFERROR(VLOOKUP(B193,'Balance de prueba'!$A$2:$F$500,6,0),0)+IFERROR(VLOOKUP(A193,'Balance de prueba'!$A$2:$F$500,6,0),0)+IFERROR(VLOOKUP(F193,'Balance de prueba'!$A$2:$F$500,6,0),0)</f>
        <v>0</v>
      </c>
      <c r="O193" s="413"/>
      <c r="P193" s="402"/>
      <c r="Q193" s="414"/>
      <c r="R193" s="367">
        <f t="shared" si="23"/>
        <v>0</v>
      </c>
      <c r="S193" s="410"/>
      <c r="T193" s="410"/>
      <c r="U193" s="410"/>
      <c r="V193" s="410"/>
      <c r="W193" s="410"/>
      <c r="X193" s="410"/>
      <c r="Y193" s="410"/>
      <c r="Z193" s="410"/>
      <c r="AA193" s="410"/>
      <c r="AB193" s="410"/>
      <c r="AC193" s="410"/>
      <c r="AD193" s="411"/>
      <c r="AE193" s="411"/>
      <c r="AF193" s="411"/>
      <c r="AG193" s="411"/>
      <c r="AH193" s="411"/>
      <c r="AI193" s="411"/>
      <c r="AJ193" s="411"/>
      <c r="AK193" s="411"/>
      <c r="AL193" s="411"/>
      <c r="AM193" s="411"/>
      <c r="AN193" s="411"/>
      <c r="AO193" s="411"/>
      <c r="AP193" s="411"/>
      <c r="AQ193" s="411"/>
      <c r="AR193" s="411"/>
      <c r="AS193" s="411"/>
      <c r="AT193" s="411"/>
      <c r="AU193" s="411"/>
      <c r="AV193" s="411"/>
      <c r="AW193" s="411"/>
      <c r="AX193" s="411"/>
      <c r="AY193" s="411"/>
      <c r="AZ193" s="411"/>
      <c r="BA193" s="411"/>
      <c r="BB193" s="411"/>
      <c r="BC193" s="411"/>
      <c r="BD193" s="411"/>
      <c r="BE193" s="411"/>
      <c r="BF193" s="411"/>
      <c r="BG193" s="411"/>
      <c r="BH193" s="411"/>
      <c r="BI193" s="411"/>
      <c r="BJ193" s="411"/>
      <c r="BK193" s="411"/>
      <c r="BL193" s="411"/>
      <c r="BM193" s="411"/>
      <c r="BN193" s="411"/>
      <c r="BO193" s="411"/>
      <c r="BP193" s="411"/>
      <c r="BQ193" s="411"/>
      <c r="BR193" s="411"/>
      <c r="BS193" s="411"/>
      <c r="BT193" s="411"/>
      <c r="BU193" s="411"/>
      <c r="BV193" s="411"/>
      <c r="BW193" s="411"/>
      <c r="BX193" s="411"/>
      <c r="BY193" s="411"/>
      <c r="BZ193" s="411"/>
      <c r="CA193" s="411"/>
      <c r="CB193" s="411"/>
      <c r="CC193" s="411"/>
      <c r="CD193" s="411"/>
      <c r="CE193" s="411"/>
      <c r="CF193" s="411"/>
      <c r="CG193" s="411"/>
      <c r="CH193" s="411"/>
      <c r="CI193" s="411"/>
      <c r="CJ193" s="411"/>
      <c r="CK193" s="411"/>
      <c r="CL193" s="411"/>
      <c r="CM193" s="411"/>
      <c r="CN193" s="411"/>
      <c r="CO193" s="411"/>
      <c r="CP193" s="411"/>
      <c r="CQ193" s="411"/>
      <c r="CR193" s="411"/>
      <c r="CS193" s="411"/>
      <c r="CT193" s="411"/>
      <c r="CU193" s="411"/>
      <c r="CV193" s="411"/>
      <c r="CW193" s="411"/>
      <c r="CX193" s="411"/>
      <c r="CY193" s="411"/>
      <c r="CZ193" s="411"/>
      <c r="DA193" s="411"/>
      <c r="DB193" s="411"/>
      <c r="DC193" s="411"/>
      <c r="DD193" s="411"/>
      <c r="DE193" s="411"/>
      <c r="DF193" s="411"/>
      <c r="DG193" s="411"/>
      <c r="DH193" s="411"/>
      <c r="DI193" s="411"/>
      <c r="DJ193" s="411"/>
      <c r="DK193" s="411"/>
      <c r="DL193" s="411"/>
      <c r="DM193" s="411"/>
      <c r="DN193" s="411"/>
      <c r="DO193" s="411"/>
      <c r="DP193" s="411"/>
      <c r="DQ193" s="411"/>
      <c r="DR193" s="411"/>
      <c r="DS193" s="411"/>
      <c r="DT193" s="411"/>
      <c r="DU193" s="411"/>
      <c r="DV193" s="411"/>
      <c r="DW193" s="411"/>
      <c r="DX193" s="411"/>
      <c r="DY193" s="411"/>
      <c r="DZ193" s="411"/>
      <c r="EA193" s="411"/>
      <c r="EB193" s="411"/>
      <c r="EC193" s="411"/>
      <c r="ED193" s="411"/>
      <c r="EE193" s="411"/>
      <c r="EF193" s="411"/>
      <c r="EG193" s="411"/>
      <c r="EH193" s="411"/>
      <c r="EI193" s="411"/>
      <c r="EJ193" s="411"/>
      <c r="EK193" s="411"/>
      <c r="EL193" s="411"/>
      <c r="EM193" s="411"/>
      <c r="EN193" s="411"/>
      <c r="EO193" s="411"/>
      <c r="EP193" s="411"/>
      <c r="EQ193" s="411"/>
      <c r="ER193" s="411"/>
      <c r="ES193" s="411"/>
      <c r="ET193" s="411"/>
      <c r="EU193" s="411"/>
      <c r="EV193" s="411"/>
      <c r="EW193" s="411"/>
      <c r="EX193" s="411"/>
      <c r="EY193" s="411"/>
      <c r="EZ193" s="411"/>
      <c r="FA193" s="411"/>
      <c r="FB193" s="411"/>
      <c r="FC193" s="411"/>
      <c r="FD193" s="411"/>
      <c r="FE193" s="411"/>
      <c r="FF193" s="411"/>
      <c r="FG193" s="411"/>
      <c r="FH193" s="411"/>
      <c r="FI193" s="411"/>
      <c r="FJ193" s="411"/>
      <c r="FK193" s="411"/>
      <c r="FL193" s="411"/>
      <c r="FM193" s="411"/>
      <c r="FN193" s="411"/>
      <c r="FO193" s="411"/>
      <c r="FP193" s="411"/>
      <c r="FQ193" s="411"/>
      <c r="FR193" s="411"/>
      <c r="FS193" s="411"/>
      <c r="FT193" s="411"/>
      <c r="FU193" s="411"/>
      <c r="FV193" s="411"/>
      <c r="FW193" s="411"/>
      <c r="FX193" s="411"/>
      <c r="FY193" s="411"/>
      <c r="FZ193" s="411"/>
      <c r="GA193" s="411"/>
      <c r="GB193" s="411"/>
      <c r="GC193" s="411"/>
      <c r="GD193" s="411"/>
      <c r="GE193" s="411"/>
    </row>
    <row r="194" spans="1:187" s="412" customFormat="1" ht="21.75" customHeight="1">
      <c r="A194" s="642"/>
      <c r="B194" s="642"/>
      <c r="C194" s="642"/>
      <c r="D194" s="642"/>
      <c r="E194" s="642"/>
      <c r="F194" s="642"/>
      <c r="G194" s="363">
        <f t="shared" si="21"/>
        <v>186</v>
      </c>
      <c r="H194" s="1235"/>
      <c r="I194" s="1132"/>
      <c r="J194" s="1157" t="s">
        <v>388</v>
      </c>
      <c r="K194" s="1058"/>
      <c r="L194" s="1058"/>
      <c r="M194" s="1051"/>
      <c r="N194" s="639">
        <f>IFERROR(VLOOKUP(E194,'Balance de prueba'!$A$2:$F$500,6,0),0)+IFERROR(VLOOKUP(D194,'Balance de prueba'!$A$2:$F$500,6,0),0)+IFERROR(VLOOKUP(C194,'Balance de prueba'!$A$2:$F$500,6,0),0)+IFERROR(VLOOKUP(B194,'Balance de prueba'!$A$2:$F$500,6,0),0)+IFERROR(VLOOKUP(A194,'Balance de prueba'!$A$2:$F$500,6,0),0)+IFERROR(VLOOKUP(F194,'Balance de prueba'!$A$2:$F$500,6,0),0)</f>
        <v>0</v>
      </c>
      <c r="O194" s="413"/>
      <c r="P194" s="402"/>
      <c r="Q194" s="413"/>
      <c r="R194" s="367">
        <f t="shared" si="23"/>
        <v>0</v>
      </c>
      <c r="S194" s="410"/>
      <c r="T194" s="410"/>
      <c r="U194" s="410"/>
      <c r="V194" s="410"/>
      <c r="W194" s="410"/>
      <c r="X194" s="410"/>
      <c r="Y194" s="410"/>
      <c r="Z194" s="410"/>
      <c r="AA194" s="410"/>
      <c r="AB194" s="410"/>
      <c r="AC194" s="410"/>
      <c r="AD194" s="411"/>
      <c r="AE194" s="411"/>
      <c r="AF194" s="411"/>
      <c r="AG194" s="411"/>
      <c r="AH194" s="411"/>
      <c r="AI194" s="411"/>
      <c r="AJ194" s="411"/>
      <c r="AK194" s="411"/>
      <c r="AL194" s="411"/>
      <c r="AM194" s="411"/>
      <c r="AN194" s="411"/>
      <c r="AO194" s="411"/>
      <c r="AP194" s="411"/>
      <c r="AQ194" s="411"/>
      <c r="AR194" s="411"/>
      <c r="AS194" s="411"/>
      <c r="AT194" s="411"/>
      <c r="AU194" s="411"/>
      <c r="AV194" s="411"/>
      <c r="AW194" s="411"/>
      <c r="AX194" s="411"/>
      <c r="AY194" s="411"/>
      <c r="AZ194" s="411"/>
      <c r="BA194" s="411"/>
      <c r="BB194" s="411"/>
      <c r="BC194" s="411"/>
      <c r="BD194" s="411"/>
      <c r="BE194" s="411"/>
      <c r="BF194" s="411"/>
      <c r="BG194" s="411"/>
      <c r="BH194" s="411"/>
      <c r="BI194" s="411"/>
      <c r="BJ194" s="411"/>
      <c r="BK194" s="411"/>
      <c r="BL194" s="411"/>
      <c r="BM194" s="411"/>
      <c r="BN194" s="411"/>
      <c r="BO194" s="411"/>
      <c r="BP194" s="411"/>
      <c r="BQ194" s="411"/>
      <c r="BR194" s="411"/>
      <c r="BS194" s="411"/>
      <c r="BT194" s="411"/>
      <c r="BU194" s="411"/>
      <c r="BV194" s="411"/>
      <c r="BW194" s="411"/>
      <c r="BX194" s="411"/>
      <c r="BY194" s="411"/>
      <c r="BZ194" s="411"/>
      <c r="CA194" s="411"/>
      <c r="CB194" s="411"/>
      <c r="CC194" s="411"/>
      <c r="CD194" s="411"/>
      <c r="CE194" s="411"/>
      <c r="CF194" s="411"/>
      <c r="CG194" s="411"/>
      <c r="CH194" s="411"/>
      <c r="CI194" s="411"/>
      <c r="CJ194" s="411"/>
      <c r="CK194" s="411"/>
      <c r="CL194" s="411"/>
      <c r="CM194" s="411"/>
      <c r="CN194" s="411"/>
      <c r="CO194" s="411"/>
      <c r="CP194" s="411"/>
      <c r="CQ194" s="411"/>
      <c r="CR194" s="411"/>
      <c r="CS194" s="411"/>
      <c r="CT194" s="411"/>
      <c r="CU194" s="411"/>
      <c r="CV194" s="411"/>
      <c r="CW194" s="411"/>
      <c r="CX194" s="411"/>
      <c r="CY194" s="411"/>
      <c r="CZ194" s="411"/>
      <c r="DA194" s="411"/>
      <c r="DB194" s="411"/>
      <c r="DC194" s="411"/>
      <c r="DD194" s="411"/>
      <c r="DE194" s="411"/>
      <c r="DF194" s="411"/>
      <c r="DG194" s="411"/>
      <c r="DH194" s="411"/>
      <c r="DI194" s="411"/>
      <c r="DJ194" s="411"/>
      <c r="DK194" s="411"/>
      <c r="DL194" s="411"/>
      <c r="DM194" s="411"/>
      <c r="DN194" s="411"/>
      <c r="DO194" s="411"/>
      <c r="DP194" s="411"/>
      <c r="DQ194" s="411"/>
      <c r="DR194" s="411"/>
      <c r="DS194" s="411"/>
      <c r="DT194" s="411"/>
      <c r="DU194" s="411"/>
      <c r="DV194" s="411"/>
      <c r="DW194" s="411"/>
      <c r="DX194" s="411"/>
      <c r="DY194" s="411"/>
      <c r="DZ194" s="411"/>
      <c r="EA194" s="411"/>
      <c r="EB194" s="411"/>
      <c r="EC194" s="411"/>
      <c r="ED194" s="411"/>
      <c r="EE194" s="411"/>
      <c r="EF194" s="411"/>
      <c r="EG194" s="411"/>
      <c r="EH194" s="411"/>
      <c r="EI194" s="411"/>
      <c r="EJ194" s="411"/>
      <c r="EK194" s="411"/>
      <c r="EL194" s="411"/>
      <c r="EM194" s="411"/>
      <c r="EN194" s="411"/>
      <c r="EO194" s="411"/>
      <c r="EP194" s="411"/>
      <c r="EQ194" s="411"/>
      <c r="ER194" s="411"/>
      <c r="ES194" s="411"/>
      <c r="ET194" s="411"/>
      <c r="EU194" s="411"/>
      <c r="EV194" s="411"/>
      <c r="EW194" s="411"/>
      <c r="EX194" s="411"/>
      <c r="EY194" s="411"/>
      <c r="EZ194" s="411"/>
      <c r="FA194" s="411"/>
      <c r="FB194" s="411"/>
      <c r="FC194" s="411"/>
      <c r="FD194" s="411"/>
      <c r="FE194" s="411"/>
      <c r="FF194" s="411"/>
      <c r="FG194" s="411"/>
      <c r="FH194" s="411"/>
      <c r="FI194" s="411"/>
      <c r="FJ194" s="411"/>
      <c r="FK194" s="411"/>
      <c r="FL194" s="411"/>
      <c r="FM194" s="411"/>
      <c r="FN194" s="411"/>
      <c r="FO194" s="411"/>
      <c r="FP194" s="411"/>
      <c r="FQ194" s="411"/>
      <c r="FR194" s="411"/>
      <c r="FS194" s="411"/>
      <c r="FT194" s="411"/>
      <c r="FU194" s="411"/>
      <c r="FV194" s="411"/>
      <c r="FW194" s="411"/>
      <c r="FX194" s="411"/>
      <c r="FY194" s="411"/>
      <c r="FZ194" s="411"/>
      <c r="GA194" s="411"/>
      <c r="GB194" s="411"/>
      <c r="GC194" s="411"/>
      <c r="GD194" s="411"/>
      <c r="GE194" s="411"/>
    </row>
    <row r="195" spans="1:187" s="412" customFormat="1" ht="30" customHeight="1">
      <c r="A195" s="642"/>
      <c r="B195" s="642"/>
      <c r="C195" s="642"/>
      <c r="D195" s="642"/>
      <c r="E195" s="642"/>
      <c r="F195" s="642"/>
      <c r="G195" s="363">
        <f t="shared" si="21"/>
        <v>187</v>
      </c>
      <c r="H195" s="1235"/>
      <c r="I195" s="1132"/>
      <c r="J195" s="1179" t="s">
        <v>405</v>
      </c>
      <c r="K195" s="1160"/>
      <c r="L195" s="1245" t="s">
        <v>331</v>
      </c>
      <c r="M195" s="1245"/>
      <c r="N195" s="639">
        <f>IFERROR(VLOOKUP(E195,'Balance de prueba'!$A$2:$F$500,6,0),0)+IFERROR(VLOOKUP(D195,'Balance de prueba'!$A$2:$F$500,6,0),0)+IFERROR(VLOOKUP(C195,'Balance de prueba'!$A$2:$F$500,6,0),0)+IFERROR(VLOOKUP(B195,'Balance de prueba'!$A$2:$F$500,6,0),0)+IFERROR(VLOOKUP(A195,'Balance de prueba'!$A$2:$F$500,6,0),0)+IFERROR(VLOOKUP(F195,'Balance de prueba'!$A$2:$F$500,6,0),0)</f>
        <v>0</v>
      </c>
      <c r="O195" s="413"/>
      <c r="P195" s="402"/>
      <c r="Q195" s="414"/>
      <c r="R195" s="367">
        <f t="shared" si="23"/>
        <v>0</v>
      </c>
      <c r="S195" s="410"/>
      <c r="T195" s="410"/>
      <c r="U195" s="410"/>
      <c r="V195" s="410"/>
      <c r="W195" s="410"/>
      <c r="X195" s="410"/>
      <c r="Y195" s="410"/>
      <c r="Z195" s="410"/>
      <c r="AA195" s="410"/>
      <c r="AB195" s="410"/>
      <c r="AC195" s="410"/>
      <c r="AD195" s="411"/>
      <c r="AE195" s="411"/>
      <c r="AF195" s="411"/>
      <c r="AG195" s="411"/>
      <c r="AH195" s="411"/>
      <c r="AI195" s="411"/>
      <c r="AJ195" s="411"/>
      <c r="AK195" s="411"/>
      <c r="AL195" s="411"/>
      <c r="AM195" s="411"/>
      <c r="AN195" s="411"/>
      <c r="AO195" s="411"/>
      <c r="AP195" s="411"/>
      <c r="AQ195" s="411"/>
      <c r="AR195" s="411"/>
      <c r="AS195" s="411"/>
      <c r="AT195" s="411"/>
      <c r="AU195" s="411"/>
      <c r="AV195" s="411"/>
      <c r="AW195" s="411"/>
      <c r="AX195" s="411"/>
      <c r="AY195" s="411"/>
      <c r="AZ195" s="411"/>
      <c r="BA195" s="411"/>
      <c r="BB195" s="411"/>
      <c r="BC195" s="411"/>
      <c r="BD195" s="411"/>
      <c r="BE195" s="411"/>
      <c r="BF195" s="411"/>
      <c r="BG195" s="411"/>
      <c r="BH195" s="411"/>
      <c r="BI195" s="411"/>
      <c r="BJ195" s="411"/>
      <c r="BK195" s="411"/>
      <c r="BL195" s="411"/>
      <c r="BM195" s="411"/>
      <c r="BN195" s="411"/>
      <c r="BO195" s="411"/>
      <c r="BP195" s="411"/>
      <c r="BQ195" s="411"/>
      <c r="BR195" s="411"/>
      <c r="BS195" s="411"/>
      <c r="BT195" s="411"/>
      <c r="BU195" s="411"/>
      <c r="BV195" s="411"/>
      <c r="BW195" s="411"/>
      <c r="BX195" s="411"/>
      <c r="BY195" s="411"/>
      <c r="BZ195" s="411"/>
      <c r="CA195" s="411"/>
      <c r="CB195" s="411"/>
      <c r="CC195" s="411"/>
      <c r="CD195" s="411"/>
      <c r="CE195" s="411"/>
      <c r="CF195" s="411"/>
      <c r="CG195" s="411"/>
      <c r="CH195" s="411"/>
      <c r="CI195" s="411"/>
      <c r="CJ195" s="411"/>
      <c r="CK195" s="411"/>
      <c r="CL195" s="411"/>
      <c r="CM195" s="411"/>
      <c r="CN195" s="411"/>
      <c r="CO195" s="411"/>
      <c r="CP195" s="411"/>
      <c r="CQ195" s="411"/>
      <c r="CR195" s="411"/>
      <c r="CS195" s="411"/>
      <c r="CT195" s="411"/>
      <c r="CU195" s="411"/>
      <c r="CV195" s="411"/>
      <c r="CW195" s="411"/>
      <c r="CX195" s="411"/>
      <c r="CY195" s="411"/>
      <c r="CZ195" s="411"/>
      <c r="DA195" s="411"/>
      <c r="DB195" s="411"/>
      <c r="DC195" s="411"/>
      <c r="DD195" s="411"/>
      <c r="DE195" s="411"/>
      <c r="DF195" s="411"/>
      <c r="DG195" s="411"/>
      <c r="DH195" s="411"/>
      <c r="DI195" s="411"/>
      <c r="DJ195" s="411"/>
      <c r="DK195" s="411"/>
      <c r="DL195" s="411"/>
      <c r="DM195" s="411"/>
      <c r="DN195" s="411"/>
      <c r="DO195" s="411"/>
      <c r="DP195" s="411"/>
      <c r="DQ195" s="411"/>
      <c r="DR195" s="411"/>
      <c r="DS195" s="411"/>
      <c r="DT195" s="411"/>
      <c r="DU195" s="411"/>
      <c r="DV195" s="411"/>
      <c r="DW195" s="411"/>
      <c r="DX195" s="411"/>
      <c r="DY195" s="411"/>
      <c r="DZ195" s="411"/>
      <c r="EA195" s="411"/>
      <c r="EB195" s="411"/>
      <c r="EC195" s="411"/>
      <c r="ED195" s="411"/>
      <c r="EE195" s="411"/>
      <c r="EF195" s="411"/>
      <c r="EG195" s="411"/>
      <c r="EH195" s="411"/>
      <c r="EI195" s="411"/>
      <c r="EJ195" s="411"/>
      <c r="EK195" s="411"/>
      <c r="EL195" s="411"/>
      <c r="EM195" s="411"/>
      <c r="EN195" s="411"/>
      <c r="EO195" s="411"/>
      <c r="EP195" s="411"/>
      <c r="EQ195" s="411"/>
      <c r="ER195" s="411"/>
      <c r="ES195" s="411"/>
      <c r="ET195" s="411"/>
      <c r="EU195" s="411"/>
      <c r="EV195" s="411"/>
      <c r="EW195" s="411"/>
      <c r="EX195" s="411"/>
      <c r="EY195" s="411"/>
      <c r="EZ195" s="411"/>
      <c r="FA195" s="411"/>
      <c r="FB195" s="411"/>
      <c r="FC195" s="411"/>
      <c r="FD195" s="411"/>
      <c r="FE195" s="411"/>
      <c r="FF195" s="411"/>
      <c r="FG195" s="411"/>
      <c r="FH195" s="411"/>
      <c r="FI195" s="411"/>
      <c r="FJ195" s="411"/>
      <c r="FK195" s="411"/>
      <c r="FL195" s="411"/>
      <c r="FM195" s="411"/>
      <c r="FN195" s="411"/>
      <c r="FO195" s="411"/>
      <c r="FP195" s="411"/>
      <c r="FQ195" s="411"/>
      <c r="FR195" s="411"/>
      <c r="FS195" s="411"/>
      <c r="FT195" s="411"/>
      <c r="FU195" s="411"/>
      <c r="FV195" s="411"/>
      <c r="FW195" s="411"/>
      <c r="FX195" s="411"/>
      <c r="FY195" s="411"/>
      <c r="FZ195" s="411"/>
      <c r="GA195" s="411"/>
      <c r="GB195" s="411"/>
      <c r="GC195" s="411"/>
      <c r="GD195" s="411"/>
      <c r="GE195" s="411"/>
    </row>
    <row r="196" spans="1:187" s="412" customFormat="1" ht="30" customHeight="1">
      <c r="A196" s="642"/>
      <c r="B196" s="642"/>
      <c r="C196" s="642"/>
      <c r="D196" s="642"/>
      <c r="E196" s="642"/>
      <c r="F196" s="642"/>
      <c r="G196" s="363">
        <f t="shared" si="21"/>
        <v>188</v>
      </c>
      <c r="H196" s="1235"/>
      <c r="I196" s="1132"/>
      <c r="J196" s="1283"/>
      <c r="K196" s="1091"/>
      <c r="L196" s="1245" t="s">
        <v>406</v>
      </c>
      <c r="M196" s="1245"/>
      <c r="N196" s="639">
        <f>IFERROR(VLOOKUP(E196,'Balance de prueba'!$A$2:$F$500,6,0),0)+IFERROR(VLOOKUP(D196,'Balance de prueba'!$A$2:$F$500,6,0),0)+IFERROR(VLOOKUP(C196,'Balance de prueba'!$A$2:$F$500,6,0),0)+IFERROR(VLOOKUP(B196,'Balance de prueba'!$A$2:$F$500,6,0),0)+IFERROR(VLOOKUP(A196,'Balance de prueba'!$A$2:$F$500,6,0),0)+IFERROR(VLOOKUP(F196,'Balance de prueba'!$A$2:$F$500,6,0),0)</f>
        <v>0</v>
      </c>
      <c r="O196" s="413"/>
      <c r="P196" s="402"/>
      <c r="Q196" s="414"/>
      <c r="R196" s="367">
        <f t="shared" si="23"/>
        <v>0</v>
      </c>
      <c r="S196" s="410"/>
      <c r="T196" s="410"/>
      <c r="U196" s="410"/>
      <c r="V196" s="410"/>
      <c r="W196" s="410"/>
      <c r="X196" s="410"/>
      <c r="Y196" s="410"/>
      <c r="Z196" s="410"/>
      <c r="AA196" s="410"/>
      <c r="AB196" s="410"/>
      <c r="AC196" s="410"/>
      <c r="AD196" s="411"/>
      <c r="AE196" s="411"/>
      <c r="AF196" s="411"/>
      <c r="AG196" s="411"/>
      <c r="AH196" s="411"/>
      <c r="AI196" s="411"/>
      <c r="AJ196" s="411"/>
      <c r="AK196" s="411"/>
      <c r="AL196" s="411"/>
      <c r="AM196" s="411"/>
      <c r="AN196" s="411"/>
      <c r="AO196" s="411"/>
      <c r="AP196" s="411"/>
      <c r="AQ196" s="411"/>
      <c r="AR196" s="411"/>
      <c r="AS196" s="411"/>
      <c r="AT196" s="411"/>
      <c r="AU196" s="411"/>
      <c r="AV196" s="411"/>
      <c r="AW196" s="411"/>
      <c r="AX196" s="411"/>
      <c r="AY196" s="411"/>
      <c r="AZ196" s="411"/>
      <c r="BA196" s="411"/>
      <c r="BB196" s="411"/>
      <c r="BC196" s="411"/>
      <c r="BD196" s="411"/>
      <c r="BE196" s="411"/>
      <c r="BF196" s="411"/>
      <c r="BG196" s="411"/>
      <c r="BH196" s="411"/>
      <c r="BI196" s="411"/>
      <c r="BJ196" s="411"/>
      <c r="BK196" s="411"/>
      <c r="BL196" s="411"/>
      <c r="BM196" s="411"/>
      <c r="BN196" s="411"/>
      <c r="BO196" s="411"/>
      <c r="BP196" s="411"/>
      <c r="BQ196" s="411"/>
      <c r="BR196" s="411"/>
      <c r="BS196" s="411"/>
      <c r="BT196" s="411"/>
      <c r="BU196" s="411"/>
      <c r="BV196" s="411"/>
      <c r="BW196" s="411"/>
      <c r="BX196" s="411"/>
      <c r="BY196" s="411"/>
      <c r="BZ196" s="411"/>
      <c r="CA196" s="411"/>
      <c r="CB196" s="411"/>
      <c r="CC196" s="411"/>
      <c r="CD196" s="411"/>
      <c r="CE196" s="411"/>
      <c r="CF196" s="411"/>
      <c r="CG196" s="411"/>
      <c r="CH196" s="411"/>
      <c r="CI196" s="411"/>
      <c r="CJ196" s="411"/>
      <c r="CK196" s="411"/>
      <c r="CL196" s="411"/>
      <c r="CM196" s="411"/>
      <c r="CN196" s="411"/>
      <c r="CO196" s="411"/>
      <c r="CP196" s="411"/>
      <c r="CQ196" s="411"/>
      <c r="CR196" s="411"/>
      <c r="CS196" s="411"/>
      <c r="CT196" s="411"/>
      <c r="CU196" s="411"/>
      <c r="CV196" s="411"/>
      <c r="CW196" s="411"/>
      <c r="CX196" s="411"/>
      <c r="CY196" s="411"/>
      <c r="CZ196" s="411"/>
      <c r="DA196" s="411"/>
      <c r="DB196" s="411"/>
      <c r="DC196" s="411"/>
      <c r="DD196" s="411"/>
      <c r="DE196" s="411"/>
      <c r="DF196" s="411"/>
      <c r="DG196" s="411"/>
      <c r="DH196" s="411"/>
      <c r="DI196" s="411"/>
      <c r="DJ196" s="411"/>
      <c r="DK196" s="411"/>
      <c r="DL196" s="411"/>
      <c r="DM196" s="411"/>
      <c r="DN196" s="411"/>
      <c r="DO196" s="411"/>
      <c r="DP196" s="411"/>
      <c r="DQ196" s="411"/>
      <c r="DR196" s="411"/>
      <c r="DS196" s="411"/>
      <c r="DT196" s="411"/>
      <c r="DU196" s="411"/>
      <c r="DV196" s="411"/>
      <c r="DW196" s="411"/>
      <c r="DX196" s="411"/>
      <c r="DY196" s="411"/>
      <c r="DZ196" s="411"/>
      <c r="EA196" s="411"/>
      <c r="EB196" s="411"/>
      <c r="EC196" s="411"/>
      <c r="ED196" s="411"/>
      <c r="EE196" s="411"/>
      <c r="EF196" s="411"/>
      <c r="EG196" s="411"/>
      <c r="EH196" s="411"/>
      <c r="EI196" s="411"/>
      <c r="EJ196" s="411"/>
      <c r="EK196" s="411"/>
      <c r="EL196" s="411"/>
      <c r="EM196" s="411"/>
      <c r="EN196" s="411"/>
      <c r="EO196" s="411"/>
      <c r="EP196" s="411"/>
      <c r="EQ196" s="411"/>
      <c r="ER196" s="411"/>
      <c r="ES196" s="411"/>
      <c r="ET196" s="411"/>
      <c r="EU196" s="411"/>
      <c r="EV196" s="411"/>
      <c r="EW196" s="411"/>
      <c r="EX196" s="411"/>
      <c r="EY196" s="411"/>
      <c r="EZ196" s="411"/>
      <c r="FA196" s="411"/>
      <c r="FB196" s="411"/>
      <c r="FC196" s="411"/>
      <c r="FD196" s="411"/>
      <c r="FE196" s="411"/>
      <c r="FF196" s="411"/>
      <c r="FG196" s="411"/>
      <c r="FH196" s="411"/>
      <c r="FI196" s="411"/>
      <c r="FJ196" s="411"/>
      <c r="FK196" s="411"/>
      <c r="FL196" s="411"/>
      <c r="FM196" s="411"/>
      <c r="FN196" s="411"/>
      <c r="FO196" s="411"/>
      <c r="FP196" s="411"/>
      <c r="FQ196" s="411"/>
      <c r="FR196" s="411"/>
      <c r="FS196" s="411"/>
      <c r="FT196" s="411"/>
      <c r="FU196" s="411"/>
      <c r="FV196" s="411"/>
      <c r="FW196" s="411"/>
      <c r="FX196" s="411"/>
      <c r="FY196" s="411"/>
      <c r="FZ196" s="411"/>
      <c r="GA196" s="411"/>
      <c r="GB196" s="411"/>
      <c r="GC196" s="411"/>
      <c r="GD196" s="411"/>
      <c r="GE196" s="411"/>
    </row>
    <row r="197" spans="1:187" s="412" customFormat="1" ht="30" customHeight="1">
      <c r="A197" s="642"/>
      <c r="B197" s="642"/>
      <c r="C197" s="642"/>
      <c r="D197" s="642"/>
      <c r="E197" s="642"/>
      <c r="F197" s="642"/>
      <c r="G197" s="363">
        <f t="shared" si="21"/>
        <v>189</v>
      </c>
      <c r="H197" s="1235"/>
      <c r="I197" s="1132"/>
      <c r="J197" s="1284"/>
      <c r="K197" s="1239"/>
      <c r="L197" s="1245" t="s">
        <v>332</v>
      </c>
      <c r="M197" s="1245"/>
      <c r="N197" s="639">
        <f>IFERROR(VLOOKUP(E197,'Balance de prueba'!$A$2:$F$500,6,0),0)+IFERROR(VLOOKUP(D197,'Balance de prueba'!$A$2:$F$500,6,0),0)+IFERROR(VLOOKUP(C197,'Balance de prueba'!$A$2:$F$500,6,0),0)+IFERROR(VLOOKUP(B197,'Balance de prueba'!$A$2:$F$500,6,0),0)+IFERROR(VLOOKUP(A197,'Balance de prueba'!$A$2:$F$500,6,0),0)+IFERROR(VLOOKUP(F197,'Balance de prueba'!$A$2:$F$500,6,0),0)</f>
        <v>0</v>
      </c>
      <c r="O197" s="413"/>
      <c r="P197" s="402"/>
      <c r="Q197" s="414"/>
      <c r="R197" s="367">
        <f t="shared" si="23"/>
        <v>0</v>
      </c>
      <c r="S197" s="410"/>
      <c r="T197" s="410"/>
      <c r="U197" s="410"/>
      <c r="V197" s="410"/>
      <c r="W197" s="410"/>
      <c r="X197" s="410"/>
      <c r="Y197" s="410"/>
      <c r="Z197" s="410"/>
      <c r="AA197" s="410"/>
      <c r="AB197" s="410"/>
      <c r="AC197" s="410"/>
      <c r="AD197" s="411"/>
      <c r="AE197" s="411"/>
      <c r="AF197" s="411"/>
      <c r="AG197" s="411"/>
      <c r="AH197" s="411"/>
      <c r="AI197" s="411"/>
      <c r="AJ197" s="411"/>
      <c r="AK197" s="411"/>
      <c r="AL197" s="411"/>
      <c r="AM197" s="411"/>
      <c r="AN197" s="411"/>
      <c r="AO197" s="411"/>
      <c r="AP197" s="411"/>
      <c r="AQ197" s="411"/>
      <c r="AR197" s="411"/>
      <c r="AS197" s="411"/>
      <c r="AT197" s="411"/>
      <c r="AU197" s="411"/>
      <c r="AV197" s="411"/>
      <c r="AW197" s="411"/>
      <c r="AX197" s="411"/>
      <c r="AY197" s="411"/>
      <c r="AZ197" s="411"/>
      <c r="BA197" s="411"/>
      <c r="BB197" s="411"/>
      <c r="BC197" s="411"/>
      <c r="BD197" s="411"/>
      <c r="BE197" s="411"/>
      <c r="BF197" s="411"/>
      <c r="BG197" s="411"/>
      <c r="BH197" s="411"/>
      <c r="BI197" s="411"/>
      <c r="BJ197" s="411"/>
      <c r="BK197" s="411"/>
      <c r="BL197" s="411"/>
      <c r="BM197" s="411"/>
      <c r="BN197" s="411"/>
      <c r="BO197" s="411"/>
      <c r="BP197" s="411"/>
      <c r="BQ197" s="411"/>
      <c r="BR197" s="411"/>
      <c r="BS197" s="411"/>
      <c r="BT197" s="411"/>
      <c r="BU197" s="411"/>
      <c r="BV197" s="411"/>
      <c r="BW197" s="411"/>
      <c r="BX197" s="411"/>
      <c r="BY197" s="411"/>
      <c r="BZ197" s="411"/>
      <c r="CA197" s="411"/>
      <c r="CB197" s="411"/>
      <c r="CC197" s="411"/>
      <c r="CD197" s="411"/>
      <c r="CE197" s="411"/>
      <c r="CF197" s="411"/>
      <c r="CG197" s="411"/>
      <c r="CH197" s="411"/>
      <c r="CI197" s="411"/>
      <c r="CJ197" s="411"/>
      <c r="CK197" s="411"/>
      <c r="CL197" s="411"/>
      <c r="CM197" s="411"/>
      <c r="CN197" s="411"/>
      <c r="CO197" s="411"/>
      <c r="CP197" s="411"/>
      <c r="CQ197" s="411"/>
      <c r="CR197" s="411"/>
      <c r="CS197" s="411"/>
      <c r="CT197" s="411"/>
      <c r="CU197" s="411"/>
      <c r="CV197" s="411"/>
      <c r="CW197" s="411"/>
      <c r="CX197" s="411"/>
      <c r="CY197" s="411"/>
      <c r="CZ197" s="411"/>
      <c r="DA197" s="411"/>
      <c r="DB197" s="411"/>
      <c r="DC197" s="411"/>
      <c r="DD197" s="411"/>
      <c r="DE197" s="411"/>
      <c r="DF197" s="411"/>
      <c r="DG197" s="411"/>
      <c r="DH197" s="411"/>
      <c r="DI197" s="411"/>
      <c r="DJ197" s="411"/>
      <c r="DK197" s="411"/>
      <c r="DL197" s="411"/>
      <c r="DM197" s="411"/>
      <c r="DN197" s="411"/>
      <c r="DO197" s="411"/>
      <c r="DP197" s="411"/>
      <c r="DQ197" s="411"/>
      <c r="DR197" s="411"/>
      <c r="DS197" s="411"/>
      <c r="DT197" s="411"/>
      <c r="DU197" s="411"/>
      <c r="DV197" s="411"/>
      <c r="DW197" s="411"/>
      <c r="DX197" s="411"/>
      <c r="DY197" s="411"/>
      <c r="DZ197" s="411"/>
      <c r="EA197" s="411"/>
      <c r="EB197" s="411"/>
      <c r="EC197" s="411"/>
      <c r="ED197" s="411"/>
      <c r="EE197" s="411"/>
      <c r="EF197" s="411"/>
      <c r="EG197" s="411"/>
      <c r="EH197" s="411"/>
      <c r="EI197" s="411"/>
      <c r="EJ197" s="411"/>
      <c r="EK197" s="411"/>
      <c r="EL197" s="411"/>
      <c r="EM197" s="411"/>
      <c r="EN197" s="411"/>
      <c r="EO197" s="411"/>
      <c r="EP197" s="411"/>
      <c r="EQ197" s="411"/>
      <c r="ER197" s="411"/>
      <c r="ES197" s="411"/>
      <c r="ET197" s="411"/>
      <c r="EU197" s="411"/>
      <c r="EV197" s="411"/>
      <c r="EW197" s="411"/>
      <c r="EX197" s="411"/>
      <c r="EY197" s="411"/>
      <c r="EZ197" s="411"/>
      <c r="FA197" s="411"/>
      <c r="FB197" s="411"/>
      <c r="FC197" s="411"/>
      <c r="FD197" s="411"/>
      <c r="FE197" s="411"/>
      <c r="FF197" s="411"/>
      <c r="FG197" s="411"/>
      <c r="FH197" s="411"/>
      <c r="FI197" s="411"/>
      <c r="FJ197" s="411"/>
      <c r="FK197" s="411"/>
      <c r="FL197" s="411"/>
      <c r="FM197" s="411"/>
      <c r="FN197" s="411"/>
      <c r="FO197" s="411"/>
      <c r="FP197" s="411"/>
      <c r="FQ197" s="411"/>
      <c r="FR197" s="411"/>
      <c r="FS197" s="411"/>
      <c r="FT197" s="411"/>
      <c r="FU197" s="411"/>
      <c r="FV197" s="411"/>
      <c r="FW197" s="411"/>
      <c r="FX197" s="411"/>
      <c r="FY197" s="411"/>
      <c r="FZ197" s="411"/>
      <c r="GA197" s="411"/>
      <c r="GB197" s="411"/>
      <c r="GC197" s="411"/>
      <c r="GD197" s="411"/>
      <c r="GE197" s="411"/>
    </row>
    <row r="198" spans="1:187" s="412" customFormat="1" ht="30" customHeight="1">
      <c r="A198" s="642"/>
      <c r="B198" s="642"/>
      <c r="C198" s="642"/>
      <c r="D198" s="642"/>
      <c r="E198" s="642"/>
      <c r="F198" s="642"/>
      <c r="G198" s="363">
        <f t="shared" si="21"/>
        <v>190</v>
      </c>
      <c r="H198" s="1235"/>
      <c r="I198" s="1132"/>
      <c r="J198" s="1179" t="s">
        <v>333</v>
      </c>
      <c r="K198" s="1160"/>
      <c r="L198" s="1245" t="s">
        <v>331</v>
      </c>
      <c r="M198" s="1245"/>
      <c r="N198" s="639">
        <f>IFERROR(VLOOKUP(E198,'Balance de prueba'!$A$2:$F$500,6,0),0)+IFERROR(VLOOKUP(D198,'Balance de prueba'!$A$2:$F$500,6,0),0)+IFERROR(VLOOKUP(C198,'Balance de prueba'!$A$2:$F$500,6,0),0)+IFERROR(VLOOKUP(B198,'Balance de prueba'!$A$2:$F$500,6,0),0)+IFERROR(VLOOKUP(A198,'Balance de prueba'!$A$2:$F$500,6,0),0)+IFERROR(VLOOKUP(F198,'Balance de prueba'!$A$2:$F$500,6,0),0)</f>
        <v>0</v>
      </c>
      <c r="O198" s="413"/>
      <c r="P198" s="402"/>
      <c r="Q198" s="414"/>
      <c r="R198" s="367">
        <f t="shared" si="23"/>
        <v>0</v>
      </c>
      <c r="S198" s="410"/>
      <c r="T198" s="410"/>
      <c r="U198" s="410"/>
      <c r="V198" s="410"/>
      <c r="W198" s="410"/>
      <c r="X198" s="410"/>
      <c r="Y198" s="410"/>
      <c r="Z198" s="410"/>
      <c r="AA198" s="410"/>
      <c r="AB198" s="410"/>
      <c r="AC198" s="410"/>
      <c r="AD198" s="411"/>
      <c r="AE198" s="411"/>
      <c r="AF198" s="411"/>
      <c r="AG198" s="411"/>
      <c r="AH198" s="411"/>
      <c r="AI198" s="411"/>
      <c r="AJ198" s="411"/>
      <c r="AK198" s="411"/>
      <c r="AL198" s="411"/>
      <c r="AM198" s="411"/>
      <c r="AN198" s="411"/>
      <c r="AO198" s="411"/>
      <c r="AP198" s="411"/>
      <c r="AQ198" s="411"/>
      <c r="AR198" s="411"/>
      <c r="AS198" s="411"/>
      <c r="AT198" s="411"/>
      <c r="AU198" s="411"/>
      <c r="AV198" s="411"/>
      <c r="AW198" s="411"/>
      <c r="AX198" s="411"/>
      <c r="AY198" s="411"/>
      <c r="AZ198" s="411"/>
      <c r="BA198" s="411"/>
      <c r="BB198" s="411"/>
      <c r="BC198" s="411"/>
      <c r="BD198" s="411"/>
      <c r="BE198" s="411"/>
      <c r="BF198" s="411"/>
      <c r="BG198" s="411"/>
      <c r="BH198" s="411"/>
      <c r="BI198" s="411"/>
      <c r="BJ198" s="411"/>
      <c r="BK198" s="411"/>
      <c r="BL198" s="411"/>
      <c r="BM198" s="411"/>
      <c r="BN198" s="411"/>
      <c r="BO198" s="411"/>
      <c r="BP198" s="411"/>
      <c r="BQ198" s="411"/>
      <c r="BR198" s="411"/>
      <c r="BS198" s="411"/>
      <c r="BT198" s="411"/>
      <c r="BU198" s="411"/>
      <c r="BV198" s="411"/>
      <c r="BW198" s="411"/>
      <c r="BX198" s="411"/>
      <c r="BY198" s="411"/>
      <c r="BZ198" s="411"/>
      <c r="CA198" s="411"/>
      <c r="CB198" s="411"/>
      <c r="CC198" s="411"/>
      <c r="CD198" s="411"/>
      <c r="CE198" s="411"/>
      <c r="CF198" s="411"/>
      <c r="CG198" s="411"/>
      <c r="CH198" s="411"/>
      <c r="CI198" s="411"/>
      <c r="CJ198" s="411"/>
      <c r="CK198" s="411"/>
      <c r="CL198" s="411"/>
      <c r="CM198" s="411"/>
      <c r="CN198" s="411"/>
      <c r="CO198" s="411"/>
      <c r="CP198" s="411"/>
      <c r="CQ198" s="411"/>
      <c r="CR198" s="411"/>
      <c r="CS198" s="411"/>
      <c r="CT198" s="411"/>
      <c r="CU198" s="411"/>
      <c r="CV198" s="411"/>
      <c r="CW198" s="411"/>
      <c r="CX198" s="411"/>
      <c r="CY198" s="411"/>
      <c r="CZ198" s="411"/>
      <c r="DA198" s="411"/>
      <c r="DB198" s="411"/>
      <c r="DC198" s="411"/>
      <c r="DD198" s="411"/>
      <c r="DE198" s="411"/>
      <c r="DF198" s="411"/>
      <c r="DG198" s="411"/>
      <c r="DH198" s="411"/>
      <c r="DI198" s="411"/>
      <c r="DJ198" s="411"/>
      <c r="DK198" s="411"/>
      <c r="DL198" s="411"/>
      <c r="DM198" s="411"/>
      <c r="DN198" s="411"/>
      <c r="DO198" s="411"/>
      <c r="DP198" s="411"/>
      <c r="DQ198" s="411"/>
      <c r="DR198" s="411"/>
      <c r="DS198" s="411"/>
      <c r="DT198" s="411"/>
      <c r="DU198" s="411"/>
      <c r="DV198" s="411"/>
      <c r="DW198" s="411"/>
      <c r="DX198" s="411"/>
      <c r="DY198" s="411"/>
      <c r="DZ198" s="411"/>
      <c r="EA198" s="411"/>
      <c r="EB198" s="411"/>
      <c r="EC198" s="411"/>
      <c r="ED198" s="411"/>
      <c r="EE198" s="411"/>
      <c r="EF198" s="411"/>
      <c r="EG198" s="411"/>
      <c r="EH198" s="411"/>
      <c r="EI198" s="411"/>
      <c r="EJ198" s="411"/>
      <c r="EK198" s="411"/>
      <c r="EL198" s="411"/>
      <c r="EM198" s="411"/>
      <c r="EN198" s="411"/>
      <c r="EO198" s="411"/>
      <c r="EP198" s="411"/>
      <c r="EQ198" s="411"/>
      <c r="ER198" s="411"/>
      <c r="ES198" s="411"/>
      <c r="ET198" s="411"/>
      <c r="EU198" s="411"/>
      <c r="EV198" s="411"/>
      <c r="EW198" s="411"/>
      <c r="EX198" s="411"/>
      <c r="EY198" s="411"/>
      <c r="EZ198" s="411"/>
      <c r="FA198" s="411"/>
      <c r="FB198" s="411"/>
      <c r="FC198" s="411"/>
      <c r="FD198" s="411"/>
      <c r="FE198" s="411"/>
      <c r="FF198" s="411"/>
      <c r="FG198" s="411"/>
      <c r="FH198" s="411"/>
      <c r="FI198" s="411"/>
      <c r="FJ198" s="411"/>
      <c r="FK198" s="411"/>
      <c r="FL198" s="411"/>
      <c r="FM198" s="411"/>
      <c r="FN198" s="411"/>
      <c r="FO198" s="411"/>
      <c r="FP198" s="411"/>
      <c r="FQ198" s="411"/>
      <c r="FR198" s="411"/>
      <c r="FS198" s="411"/>
      <c r="FT198" s="411"/>
      <c r="FU198" s="411"/>
      <c r="FV198" s="411"/>
      <c r="FW198" s="411"/>
      <c r="FX198" s="411"/>
      <c r="FY198" s="411"/>
      <c r="FZ198" s="411"/>
      <c r="GA198" s="411"/>
      <c r="GB198" s="411"/>
      <c r="GC198" s="411"/>
      <c r="GD198" s="411"/>
      <c r="GE198" s="411"/>
    </row>
    <row r="199" spans="1:187" s="412" customFormat="1" ht="30" customHeight="1">
      <c r="A199" s="642"/>
      <c r="B199" s="642"/>
      <c r="C199" s="642"/>
      <c r="D199" s="642"/>
      <c r="E199" s="642"/>
      <c r="F199" s="642"/>
      <c r="G199" s="363">
        <f t="shared" si="21"/>
        <v>191</v>
      </c>
      <c r="H199" s="1235"/>
      <c r="I199" s="1132"/>
      <c r="J199" s="1283"/>
      <c r="K199" s="1091"/>
      <c r="L199" s="1245" t="s">
        <v>406</v>
      </c>
      <c r="M199" s="1245"/>
      <c r="N199" s="639">
        <f>IFERROR(VLOOKUP(E199,'Balance de prueba'!$A$2:$F$500,6,0),0)+IFERROR(VLOOKUP(D199,'Balance de prueba'!$A$2:$F$500,6,0),0)+IFERROR(VLOOKUP(C199,'Balance de prueba'!$A$2:$F$500,6,0),0)+IFERROR(VLOOKUP(B199,'Balance de prueba'!$A$2:$F$500,6,0),0)+IFERROR(VLOOKUP(A199,'Balance de prueba'!$A$2:$F$500,6,0),0)+IFERROR(VLOOKUP(F199,'Balance de prueba'!$A$2:$F$500,6,0),0)</f>
        <v>0</v>
      </c>
      <c r="O199" s="413"/>
      <c r="P199" s="402"/>
      <c r="Q199" s="414"/>
      <c r="R199" s="367">
        <f t="shared" si="23"/>
        <v>0</v>
      </c>
      <c r="S199" s="410"/>
      <c r="T199" s="410"/>
      <c r="U199" s="410"/>
      <c r="V199" s="410"/>
      <c r="W199" s="410"/>
      <c r="X199" s="410"/>
      <c r="Y199" s="410"/>
      <c r="Z199" s="410"/>
      <c r="AA199" s="410"/>
      <c r="AB199" s="410"/>
      <c r="AC199" s="410"/>
      <c r="AD199" s="411"/>
      <c r="AE199" s="411"/>
      <c r="AF199" s="411"/>
      <c r="AG199" s="411"/>
      <c r="AH199" s="411"/>
      <c r="AI199" s="411"/>
      <c r="AJ199" s="411"/>
      <c r="AK199" s="411"/>
      <c r="AL199" s="411"/>
      <c r="AM199" s="411"/>
      <c r="AN199" s="411"/>
      <c r="AO199" s="411"/>
      <c r="AP199" s="411"/>
      <c r="AQ199" s="411"/>
      <c r="AR199" s="411"/>
      <c r="AS199" s="411"/>
      <c r="AT199" s="411"/>
      <c r="AU199" s="411"/>
      <c r="AV199" s="411"/>
      <c r="AW199" s="411"/>
      <c r="AX199" s="411"/>
      <c r="AY199" s="411"/>
      <c r="AZ199" s="411"/>
      <c r="BA199" s="411"/>
      <c r="BB199" s="411"/>
      <c r="BC199" s="411"/>
      <c r="BD199" s="411"/>
      <c r="BE199" s="411"/>
      <c r="BF199" s="411"/>
      <c r="BG199" s="411"/>
      <c r="BH199" s="411"/>
      <c r="BI199" s="411"/>
      <c r="BJ199" s="411"/>
      <c r="BK199" s="411"/>
      <c r="BL199" s="411"/>
      <c r="BM199" s="411"/>
      <c r="BN199" s="411"/>
      <c r="BO199" s="411"/>
      <c r="BP199" s="411"/>
      <c r="BQ199" s="411"/>
      <c r="BR199" s="411"/>
      <c r="BS199" s="411"/>
      <c r="BT199" s="411"/>
      <c r="BU199" s="411"/>
      <c r="BV199" s="411"/>
      <c r="BW199" s="411"/>
      <c r="BX199" s="411"/>
      <c r="BY199" s="411"/>
      <c r="BZ199" s="411"/>
      <c r="CA199" s="411"/>
      <c r="CB199" s="411"/>
      <c r="CC199" s="411"/>
      <c r="CD199" s="411"/>
      <c r="CE199" s="411"/>
      <c r="CF199" s="411"/>
      <c r="CG199" s="411"/>
      <c r="CH199" s="411"/>
      <c r="CI199" s="411"/>
      <c r="CJ199" s="411"/>
      <c r="CK199" s="411"/>
      <c r="CL199" s="411"/>
      <c r="CM199" s="411"/>
      <c r="CN199" s="411"/>
      <c r="CO199" s="411"/>
      <c r="CP199" s="411"/>
      <c r="CQ199" s="411"/>
      <c r="CR199" s="411"/>
      <c r="CS199" s="411"/>
      <c r="CT199" s="411"/>
      <c r="CU199" s="411"/>
      <c r="CV199" s="411"/>
      <c r="CW199" s="411"/>
      <c r="CX199" s="411"/>
      <c r="CY199" s="411"/>
      <c r="CZ199" s="411"/>
      <c r="DA199" s="411"/>
      <c r="DB199" s="411"/>
      <c r="DC199" s="411"/>
      <c r="DD199" s="411"/>
      <c r="DE199" s="411"/>
      <c r="DF199" s="411"/>
      <c r="DG199" s="411"/>
      <c r="DH199" s="411"/>
      <c r="DI199" s="411"/>
      <c r="DJ199" s="411"/>
      <c r="DK199" s="411"/>
      <c r="DL199" s="411"/>
      <c r="DM199" s="411"/>
      <c r="DN199" s="411"/>
      <c r="DO199" s="411"/>
      <c r="DP199" s="411"/>
      <c r="DQ199" s="411"/>
      <c r="DR199" s="411"/>
      <c r="DS199" s="411"/>
      <c r="DT199" s="411"/>
      <c r="DU199" s="411"/>
      <c r="DV199" s="411"/>
      <c r="DW199" s="411"/>
      <c r="DX199" s="411"/>
      <c r="DY199" s="411"/>
      <c r="DZ199" s="411"/>
      <c r="EA199" s="411"/>
      <c r="EB199" s="411"/>
      <c r="EC199" s="411"/>
      <c r="ED199" s="411"/>
      <c r="EE199" s="411"/>
      <c r="EF199" s="411"/>
      <c r="EG199" s="411"/>
      <c r="EH199" s="411"/>
      <c r="EI199" s="411"/>
      <c r="EJ199" s="411"/>
      <c r="EK199" s="411"/>
      <c r="EL199" s="411"/>
      <c r="EM199" s="411"/>
      <c r="EN199" s="411"/>
      <c r="EO199" s="411"/>
      <c r="EP199" s="411"/>
      <c r="EQ199" s="411"/>
      <c r="ER199" s="411"/>
      <c r="ES199" s="411"/>
      <c r="ET199" s="411"/>
      <c r="EU199" s="411"/>
      <c r="EV199" s="411"/>
      <c r="EW199" s="411"/>
      <c r="EX199" s="411"/>
      <c r="EY199" s="411"/>
      <c r="EZ199" s="411"/>
      <c r="FA199" s="411"/>
      <c r="FB199" s="411"/>
      <c r="FC199" s="411"/>
      <c r="FD199" s="411"/>
      <c r="FE199" s="411"/>
      <c r="FF199" s="411"/>
      <c r="FG199" s="411"/>
      <c r="FH199" s="411"/>
      <c r="FI199" s="411"/>
      <c r="FJ199" s="411"/>
      <c r="FK199" s="411"/>
      <c r="FL199" s="411"/>
      <c r="FM199" s="411"/>
      <c r="FN199" s="411"/>
      <c r="FO199" s="411"/>
      <c r="FP199" s="411"/>
      <c r="FQ199" s="411"/>
      <c r="FR199" s="411"/>
      <c r="FS199" s="411"/>
      <c r="FT199" s="411"/>
      <c r="FU199" s="411"/>
      <c r="FV199" s="411"/>
      <c r="FW199" s="411"/>
      <c r="FX199" s="411"/>
      <c r="FY199" s="411"/>
      <c r="FZ199" s="411"/>
      <c r="GA199" s="411"/>
      <c r="GB199" s="411"/>
      <c r="GC199" s="411"/>
      <c r="GD199" s="411"/>
      <c r="GE199" s="411"/>
    </row>
    <row r="200" spans="1:187" s="412" customFormat="1" ht="30" customHeight="1">
      <c r="A200" s="642"/>
      <c r="B200" s="642"/>
      <c r="C200" s="642"/>
      <c r="D200" s="642"/>
      <c r="E200" s="642"/>
      <c r="F200" s="642"/>
      <c r="G200" s="363">
        <f t="shared" si="21"/>
        <v>192</v>
      </c>
      <c r="H200" s="1235"/>
      <c r="I200" s="1132"/>
      <c r="J200" s="1284"/>
      <c r="K200" s="1239"/>
      <c r="L200" s="1245" t="s">
        <v>332</v>
      </c>
      <c r="M200" s="1245"/>
      <c r="N200" s="639">
        <f>IFERROR(VLOOKUP(E200,'Balance de prueba'!$A$2:$F$500,6,0),0)+IFERROR(VLOOKUP(D200,'Balance de prueba'!$A$2:$F$500,6,0),0)+IFERROR(VLOOKUP(C200,'Balance de prueba'!$A$2:$F$500,6,0),0)+IFERROR(VLOOKUP(B200,'Balance de prueba'!$A$2:$F$500,6,0),0)+IFERROR(VLOOKUP(A200,'Balance de prueba'!$A$2:$F$500,6,0),0)+IFERROR(VLOOKUP(F200,'Balance de prueba'!$A$2:$F$500,6,0),0)</f>
        <v>0</v>
      </c>
      <c r="O200" s="413"/>
      <c r="P200" s="402"/>
      <c r="Q200" s="414"/>
      <c r="R200" s="367">
        <f t="shared" si="23"/>
        <v>0</v>
      </c>
      <c r="S200" s="410"/>
      <c r="T200" s="410"/>
      <c r="U200" s="410"/>
      <c r="V200" s="410"/>
      <c r="W200" s="410"/>
      <c r="X200" s="410"/>
      <c r="Y200" s="410"/>
      <c r="Z200" s="410"/>
      <c r="AA200" s="410"/>
      <c r="AB200" s="410"/>
      <c r="AC200" s="410"/>
      <c r="AD200" s="411"/>
      <c r="AE200" s="411"/>
      <c r="AF200" s="411"/>
      <c r="AG200" s="411"/>
      <c r="AH200" s="411"/>
      <c r="AI200" s="411"/>
      <c r="AJ200" s="411"/>
      <c r="AK200" s="411"/>
      <c r="AL200" s="411"/>
      <c r="AM200" s="411"/>
      <c r="AN200" s="411"/>
      <c r="AO200" s="411"/>
      <c r="AP200" s="411"/>
      <c r="AQ200" s="411"/>
      <c r="AR200" s="411"/>
      <c r="AS200" s="411"/>
      <c r="AT200" s="411"/>
      <c r="AU200" s="411"/>
      <c r="AV200" s="411"/>
      <c r="AW200" s="411"/>
      <c r="AX200" s="411"/>
      <c r="AY200" s="411"/>
      <c r="AZ200" s="411"/>
      <c r="BA200" s="411"/>
      <c r="BB200" s="411"/>
      <c r="BC200" s="411"/>
      <c r="BD200" s="411"/>
      <c r="BE200" s="411"/>
      <c r="BF200" s="411"/>
      <c r="BG200" s="411"/>
      <c r="BH200" s="411"/>
      <c r="BI200" s="411"/>
      <c r="BJ200" s="411"/>
      <c r="BK200" s="411"/>
      <c r="BL200" s="411"/>
      <c r="BM200" s="411"/>
      <c r="BN200" s="411"/>
      <c r="BO200" s="411"/>
      <c r="BP200" s="411"/>
      <c r="BQ200" s="411"/>
      <c r="BR200" s="411"/>
      <c r="BS200" s="411"/>
      <c r="BT200" s="411"/>
      <c r="BU200" s="411"/>
      <c r="BV200" s="411"/>
      <c r="BW200" s="411"/>
      <c r="BX200" s="411"/>
      <c r="BY200" s="411"/>
      <c r="BZ200" s="411"/>
      <c r="CA200" s="411"/>
      <c r="CB200" s="411"/>
      <c r="CC200" s="411"/>
      <c r="CD200" s="411"/>
      <c r="CE200" s="411"/>
      <c r="CF200" s="411"/>
      <c r="CG200" s="411"/>
      <c r="CH200" s="411"/>
      <c r="CI200" s="411"/>
      <c r="CJ200" s="411"/>
      <c r="CK200" s="411"/>
      <c r="CL200" s="411"/>
      <c r="CM200" s="411"/>
      <c r="CN200" s="411"/>
      <c r="CO200" s="411"/>
      <c r="CP200" s="411"/>
      <c r="CQ200" s="411"/>
      <c r="CR200" s="411"/>
      <c r="CS200" s="411"/>
      <c r="CT200" s="411"/>
      <c r="CU200" s="411"/>
      <c r="CV200" s="411"/>
      <c r="CW200" s="411"/>
      <c r="CX200" s="411"/>
      <c r="CY200" s="411"/>
      <c r="CZ200" s="411"/>
      <c r="DA200" s="411"/>
      <c r="DB200" s="411"/>
      <c r="DC200" s="411"/>
      <c r="DD200" s="411"/>
      <c r="DE200" s="411"/>
      <c r="DF200" s="411"/>
      <c r="DG200" s="411"/>
      <c r="DH200" s="411"/>
      <c r="DI200" s="411"/>
      <c r="DJ200" s="411"/>
      <c r="DK200" s="411"/>
      <c r="DL200" s="411"/>
      <c r="DM200" s="411"/>
      <c r="DN200" s="411"/>
      <c r="DO200" s="411"/>
      <c r="DP200" s="411"/>
      <c r="DQ200" s="411"/>
      <c r="DR200" s="411"/>
      <c r="DS200" s="411"/>
      <c r="DT200" s="411"/>
      <c r="DU200" s="411"/>
      <c r="DV200" s="411"/>
      <c r="DW200" s="411"/>
      <c r="DX200" s="411"/>
      <c r="DY200" s="411"/>
      <c r="DZ200" s="411"/>
      <c r="EA200" s="411"/>
      <c r="EB200" s="411"/>
      <c r="EC200" s="411"/>
      <c r="ED200" s="411"/>
      <c r="EE200" s="411"/>
      <c r="EF200" s="411"/>
      <c r="EG200" s="411"/>
      <c r="EH200" s="411"/>
      <c r="EI200" s="411"/>
      <c r="EJ200" s="411"/>
      <c r="EK200" s="411"/>
      <c r="EL200" s="411"/>
      <c r="EM200" s="411"/>
      <c r="EN200" s="411"/>
      <c r="EO200" s="411"/>
      <c r="EP200" s="411"/>
      <c r="EQ200" s="411"/>
      <c r="ER200" s="411"/>
      <c r="ES200" s="411"/>
      <c r="ET200" s="411"/>
      <c r="EU200" s="411"/>
      <c r="EV200" s="411"/>
      <c r="EW200" s="411"/>
      <c r="EX200" s="411"/>
      <c r="EY200" s="411"/>
      <c r="EZ200" s="411"/>
      <c r="FA200" s="411"/>
      <c r="FB200" s="411"/>
      <c r="FC200" s="411"/>
      <c r="FD200" s="411"/>
      <c r="FE200" s="411"/>
      <c r="FF200" s="411"/>
      <c r="FG200" s="411"/>
      <c r="FH200" s="411"/>
      <c r="FI200" s="411"/>
      <c r="FJ200" s="411"/>
      <c r="FK200" s="411"/>
      <c r="FL200" s="411"/>
      <c r="FM200" s="411"/>
      <c r="FN200" s="411"/>
      <c r="FO200" s="411"/>
      <c r="FP200" s="411"/>
      <c r="FQ200" s="411"/>
      <c r="FR200" s="411"/>
      <c r="FS200" s="411"/>
      <c r="FT200" s="411"/>
      <c r="FU200" s="411"/>
      <c r="FV200" s="411"/>
      <c r="FW200" s="411"/>
      <c r="FX200" s="411"/>
      <c r="FY200" s="411"/>
      <c r="FZ200" s="411"/>
      <c r="GA200" s="411"/>
      <c r="GB200" s="411"/>
      <c r="GC200" s="411"/>
      <c r="GD200" s="411"/>
      <c r="GE200" s="411"/>
    </row>
    <row r="201" spans="1:187" ht="30" customHeight="1">
      <c r="A201" s="640"/>
      <c r="B201" s="640"/>
      <c r="C201" s="640"/>
      <c r="D201" s="640"/>
      <c r="E201" s="640"/>
      <c r="F201" s="640"/>
      <c r="G201" s="363">
        <f t="shared" si="21"/>
        <v>193</v>
      </c>
      <c r="H201" s="1235"/>
      <c r="I201" s="1132"/>
      <c r="J201" s="1245" t="s">
        <v>102</v>
      </c>
      <c r="K201" s="1245"/>
      <c r="L201" s="1245"/>
      <c r="M201" s="1245"/>
      <c r="N201" s="639">
        <f>IFERROR(VLOOKUP(E201,'Balance de prueba'!$A$2:$F$500,6,0),0)+IFERROR(VLOOKUP(D201,'Balance de prueba'!$A$2:$F$500,6,0),0)+IFERROR(VLOOKUP(C201,'Balance de prueba'!$A$2:$F$500,6,0),0)+IFERROR(VLOOKUP(B201,'Balance de prueba'!$A$2:$F$500,6,0),0)+IFERROR(VLOOKUP(A201,'Balance de prueba'!$A$2:$F$500,6,0),0)+IFERROR(VLOOKUP(F201,'Balance de prueba'!$A$2:$F$500,6,0),0)</f>
        <v>0</v>
      </c>
      <c r="O201" s="415"/>
      <c r="P201" s="416"/>
      <c r="Q201" s="417"/>
      <c r="R201" s="367">
        <f t="shared" si="23"/>
        <v>0</v>
      </c>
      <c r="AC201" s="338"/>
    </row>
    <row r="202" spans="1:187" ht="30" customHeight="1">
      <c r="A202" s="640"/>
      <c r="B202" s="640"/>
      <c r="C202" s="640"/>
      <c r="D202" s="640"/>
      <c r="E202" s="640"/>
      <c r="F202" s="640"/>
      <c r="G202" s="363">
        <f t="shared" si="21"/>
        <v>194</v>
      </c>
      <c r="H202" s="1235"/>
      <c r="I202" s="1133"/>
      <c r="J202" s="1245" t="s">
        <v>407</v>
      </c>
      <c r="K202" s="1245"/>
      <c r="L202" s="1245"/>
      <c r="M202" s="1245"/>
      <c r="N202" s="418"/>
      <c r="O202" s="419"/>
      <c r="P202" s="418"/>
      <c r="Q202" s="420"/>
      <c r="R202" s="367">
        <f t="shared" si="23"/>
        <v>0</v>
      </c>
      <c r="AC202" s="338"/>
    </row>
    <row r="203" spans="1:187" ht="30" customHeight="1">
      <c r="A203" s="640"/>
      <c r="B203" s="640"/>
      <c r="C203" s="640"/>
      <c r="D203" s="640"/>
      <c r="E203" s="640"/>
      <c r="F203" s="640"/>
      <c r="G203" s="363">
        <f t="shared" ref="G203:G266" si="26">G202+1</f>
        <v>195</v>
      </c>
      <c r="H203" s="1235"/>
      <c r="I203" s="1240" t="s">
        <v>889</v>
      </c>
      <c r="J203" s="1285"/>
      <c r="K203" s="1285"/>
      <c r="L203" s="1285"/>
      <c r="M203" s="1286"/>
      <c r="N203" s="395"/>
      <c r="O203" s="421"/>
      <c r="P203" s="418"/>
      <c r="Q203" s="417"/>
      <c r="R203" s="367">
        <f t="shared" si="23"/>
        <v>0</v>
      </c>
      <c r="AC203" s="338"/>
    </row>
    <row r="204" spans="1:187" ht="34.5" customHeight="1">
      <c r="A204" s="640"/>
      <c r="B204" s="640"/>
      <c r="C204" s="640"/>
      <c r="D204" s="640"/>
      <c r="E204" s="640"/>
      <c r="F204" s="640"/>
      <c r="G204" s="363">
        <f t="shared" si="26"/>
        <v>196</v>
      </c>
      <c r="H204" s="1236"/>
      <c r="I204" s="1153" t="s">
        <v>101</v>
      </c>
      <c r="J204" s="1154"/>
      <c r="K204" s="1154"/>
      <c r="L204" s="1154"/>
      <c r="M204" s="1155"/>
      <c r="N204" s="422">
        <f>N143+N160+N165+N190-N203</f>
        <v>0</v>
      </c>
      <c r="O204" s="422">
        <f t="shared" ref="O204:R204" si="27">O143+O160+O165+O190-O203</f>
        <v>0</v>
      </c>
      <c r="P204" s="422">
        <f t="shared" si="27"/>
        <v>0</v>
      </c>
      <c r="Q204" s="422">
        <f t="shared" si="27"/>
        <v>0</v>
      </c>
      <c r="R204" s="422">
        <f t="shared" si="27"/>
        <v>0</v>
      </c>
      <c r="S204" s="405"/>
      <c r="AC204" s="338"/>
    </row>
    <row r="205" spans="1:187" ht="27.75" customHeight="1">
      <c r="A205" s="640"/>
      <c r="B205" s="640"/>
      <c r="C205" s="640"/>
      <c r="D205" s="640"/>
      <c r="E205" s="640"/>
      <c r="F205" s="640"/>
      <c r="G205" s="363">
        <f t="shared" si="26"/>
        <v>197</v>
      </c>
      <c r="H205" s="1339" t="s">
        <v>27</v>
      </c>
      <c r="I205" s="1340"/>
      <c r="J205" s="1340"/>
      <c r="K205" s="1340"/>
      <c r="L205" s="1340"/>
      <c r="M205" s="1340"/>
      <c r="N205" s="1340"/>
      <c r="O205" s="1341"/>
      <c r="P205" s="1340"/>
      <c r="Q205" s="1340"/>
      <c r="R205" s="1342"/>
      <c r="AC205" s="338"/>
    </row>
    <row r="206" spans="1:187" ht="35.25" customHeight="1">
      <c r="A206" s="640"/>
      <c r="B206" s="640"/>
      <c r="C206" s="640"/>
      <c r="D206" s="640"/>
      <c r="E206" s="640"/>
      <c r="F206" s="640"/>
      <c r="G206" s="363">
        <f t="shared" si="26"/>
        <v>198</v>
      </c>
      <c r="H206" s="1343"/>
      <c r="I206" s="1287" t="s">
        <v>335</v>
      </c>
      <c r="J206" s="1159"/>
      <c r="K206" s="1159"/>
      <c r="L206" s="1159"/>
      <c r="M206" s="1160"/>
      <c r="N206" s="423">
        <f>SUM(N207:N211)</f>
        <v>0</v>
      </c>
      <c r="O206" s="423">
        <f>SUM(O207:O211)</f>
        <v>0</v>
      </c>
      <c r="P206" s="423">
        <f>SUM(P207:P211)</f>
        <v>0</v>
      </c>
      <c r="Q206" s="423">
        <f>SUM(Q207:Q211)</f>
        <v>0</v>
      </c>
      <c r="R206" s="423">
        <f>SUM(R207:R211)</f>
        <v>0</v>
      </c>
      <c r="AC206" s="338"/>
    </row>
    <row r="207" spans="1:187" ht="26.25" customHeight="1">
      <c r="A207" s="640"/>
      <c r="B207" s="640"/>
      <c r="C207" s="640"/>
      <c r="D207" s="640"/>
      <c r="E207" s="640"/>
      <c r="F207" s="640"/>
      <c r="G207" s="363">
        <f t="shared" si="26"/>
        <v>199</v>
      </c>
      <c r="H207" s="1344"/>
      <c r="I207" s="1185"/>
      <c r="J207" s="1187" t="s">
        <v>269</v>
      </c>
      <c r="K207" s="1188"/>
      <c r="L207" s="1188"/>
      <c r="M207" s="1189"/>
      <c r="N207" s="639">
        <f>IFERROR(VLOOKUP(E207,'Balance de prueba'!$A$2:$F$500,6,0),0)+IFERROR(VLOOKUP(D207,'Balance de prueba'!$A$2:$F$500,6,0),0)+IFERROR(VLOOKUP(C207,'Balance de prueba'!$A$2:$F$500,6,0),0)+IFERROR(VLOOKUP(B207,'Balance de prueba'!$A$2:$F$500,6,0),0)+IFERROR(VLOOKUP(A207,'Balance de prueba'!$A$2:$F$500,6,0),0)+IFERROR(VLOOKUP(F207,'Balance de prueba'!$A$2:$F$500,6,0),0)</f>
        <v>0</v>
      </c>
      <c r="O207" s="424"/>
      <c r="P207" s="425"/>
      <c r="Q207" s="426"/>
      <c r="R207" s="367">
        <f t="shared" ref="R207:R211" si="28">N207+O207-P207+Q207</f>
        <v>0</v>
      </c>
      <c r="AC207" s="338"/>
    </row>
    <row r="208" spans="1:187" ht="30.75" customHeight="1">
      <c r="A208" s="640"/>
      <c r="B208" s="640"/>
      <c r="C208" s="640"/>
      <c r="D208" s="640"/>
      <c r="E208" s="640"/>
      <c r="F208" s="640"/>
      <c r="G208" s="363">
        <f t="shared" si="26"/>
        <v>200</v>
      </c>
      <c r="H208" s="1344"/>
      <c r="I208" s="1186"/>
      <c r="J208" s="1187" t="s">
        <v>320</v>
      </c>
      <c r="K208" s="1188"/>
      <c r="L208" s="1188"/>
      <c r="M208" s="1189"/>
      <c r="N208" s="639">
        <f>IFERROR(VLOOKUP(E208,'Balance de prueba'!$A$2:$F$500,6,0),0)+IFERROR(VLOOKUP(D208,'Balance de prueba'!$A$2:$F$500,6,0),0)+IFERROR(VLOOKUP(C208,'Balance de prueba'!$A$2:$F$500,6,0),0)+IFERROR(VLOOKUP(B208,'Balance de prueba'!$A$2:$F$500,6,0),0)+IFERROR(VLOOKUP(A208,'Balance de prueba'!$A$2:$F$500,6,0),0)+IFERROR(VLOOKUP(F208,'Balance de prueba'!$A$2:$F$500,6,0),0)</f>
        <v>0</v>
      </c>
      <c r="O208" s="424"/>
      <c r="P208" s="425"/>
      <c r="Q208" s="426"/>
      <c r="R208" s="367">
        <f t="shared" si="28"/>
        <v>0</v>
      </c>
      <c r="AC208" s="338"/>
    </row>
    <row r="209" spans="1:29" ht="27" customHeight="1">
      <c r="A209" s="640"/>
      <c r="B209" s="640"/>
      <c r="C209" s="640"/>
      <c r="D209" s="640"/>
      <c r="E209" s="640"/>
      <c r="F209" s="640"/>
      <c r="G209" s="363">
        <f t="shared" si="26"/>
        <v>201</v>
      </c>
      <c r="H209" s="1344"/>
      <c r="I209" s="1186"/>
      <c r="J209" s="1187" t="s">
        <v>321</v>
      </c>
      <c r="K209" s="1188"/>
      <c r="L209" s="1188"/>
      <c r="M209" s="1189"/>
      <c r="N209" s="639">
        <f>IFERROR(VLOOKUP(E209,'Balance de prueba'!$A$2:$F$500,6,0),0)+IFERROR(VLOOKUP(D209,'Balance de prueba'!$A$2:$F$500,6,0),0)+IFERROR(VLOOKUP(C209,'Balance de prueba'!$A$2:$F$500,6,0),0)+IFERROR(VLOOKUP(B209,'Balance de prueba'!$A$2:$F$500,6,0),0)+IFERROR(VLOOKUP(A209,'Balance de prueba'!$A$2:$F$500,6,0),0)+IFERROR(VLOOKUP(F209,'Balance de prueba'!$A$2:$F$500,6,0),0)</f>
        <v>0</v>
      </c>
      <c r="O209" s="424"/>
      <c r="P209" s="425"/>
      <c r="Q209" s="426"/>
      <c r="R209" s="367">
        <f t="shared" si="28"/>
        <v>0</v>
      </c>
      <c r="AC209" s="338"/>
    </row>
    <row r="210" spans="1:29" ht="24.75" customHeight="1">
      <c r="A210" s="640"/>
      <c r="B210" s="640"/>
      <c r="C210" s="640"/>
      <c r="D210" s="640"/>
      <c r="E210" s="640"/>
      <c r="F210" s="640"/>
      <c r="G210" s="363">
        <f t="shared" si="26"/>
        <v>202</v>
      </c>
      <c r="H210" s="1344"/>
      <c r="I210" s="1186"/>
      <c r="J210" s="1187" t="s">
        <v>19</v>
      </c>
      <c r="K210" s="1188"/>
      <c r="L210" s="1188"/>
      <c r="M210" s="1189"/>
      <c r="N210" s="639">
        <f>IFERROR(VLOOKUP(E210,'Balance de prueba'!$A$2:$F$500,6,0),0)+IFERROR(VLOOKUP(D210,'Balance de prueba'!$A$2:$F$500,6,0),0)+IFERROR(VLOOKUP(C210,'Balance de prueba'!$A$2:$F$500,6,0),0)+IFERROR(VLOOKUP(B210,'Balance de prueba'!$A$2:$F$500,6,0),0)+IFERROR(VLOOKUP(A210,'Balance de prueba'!$A$2:$F$500,6,0),0)+IFERROR(VLOOKUP(F210,'Balance de prueba'!$A$2:$F$500,6,0),0)</f>
        <v>0</v>
      </c>
      <c r="O210" s="424"/>
      <c r="P210" s="425"/>
      <c r="Q210" s="426"/>
      <c r="R210" s="367">
        <f t="shared" si="28"/>
        <v>0</v>
      </c>
      <c r="AC210" s="338"/>
    </row>
    <row r="211" spans="1:29" ht="28.5" customHeight="1">
      <c r="A211" s="640"/>
      <c r="B211" s="640"/>
      <c r="C211" s="640"/>
      <c r="D211" s="640"/>
      <c r="E211" s="640"/>
      <c r="F211" s="640"/>
      <c r="G211" s="363">
        <f t="shared" si="26"/>
        <v>203</v>
      </c>
      <c r="H211" s="1344"/>
      <c r="I211" s="1186"/>
      <c r="J211" s="1187" t="s">
        <v>319</v>
      </c>
      <c r="K211" s="1188"/>
      <c r="L211" s="1188"/>
      <c r="M211" s="1189"/>
      <c r="N211" s="639">
        <f>IFERROR(VLOOKUP(E211,'Balance de prueba'!$A$2:$F$500,6,0),0)+IFERROR(VLOOKUP(D211,'Balance de prueba'!$A$2:$F$500,6,0),0)+IFERROR(VLOOKUP(C211,'Balance de prueba'!$A$2:$F$500,6,0),0)+IFERROR(VLOOKUP(B211,'Balance de prueba'!$A$2:$F$500,6,0),0)+IFERROR(VLOOKUP(A211,'Balance de prueba'!$A$2:$F$500,6,0),0)+IFERROR(VLOOKUP(F211,'Balance de prueba'!$A$2:$F$500,6,0),0)</f>
        <v>0</v>
      </c>
      <c r="O211" s="424"/>
      <c r="P211" s="425"/>
      <c r="Q211" s="426"/>
      <c r="R211" s="367">
        <f t="shared" si="28"/>
        <v>0</v>
      </c>
      <c r="AC211" s="338"/>
    </row>
    <row r="212" spans="1:29" ht="24" customHeight="1">
      <c r="A212" s="640"/>
      <c r="B212" s="640"/>
      <c r="C212" s="640"/>
      <c r="D212" s="640"/>
      <c r="E212" s="640"/>
      <c r="F212" s="640"/>
      <c r="G212" s="363">
        <f t="shared" si="26"/>
        <v>204</v>
      </c>
      <c r="H212" s="1344"/>
      <c r="I212" s="1161" t="s">
        <v>641</v>
      </c>
      <c r="J212" s="1163"/>
      <c r="K212" s="1163"/>
      <c r="L212" s="1163"/>
      <c r="M212" s="1164"/>
      <c r="N212" s="379">
        <f>N213+N218+N239</f>
        <v>0</v>
      </c>
      <c r="O212" s="379">
        <f t="shared" ref="O212:R212" si="29">O213+O218+O239</f>
        <v>0</v>
      </c>
      <c r="P212" s="379">
        <f t="shared" si="29"/>
        <v>0</v>
      </c>
      <c r="Q212" s="379">
        <f t="shared" si="29"/>
        <v>0</v>
      </c>
      <c r="R212" s="379">
        <f t="shared" si="29"/>
        <v>0</v>
      </c>
      <c r="AC212" s="338"/>
    </row>
    <row r="213" spans="1:29" ht="24" customHeight="1">
      <c r="A213" s="640"/>
      <c r="B213" s="640"/>
      <c r="C213" s="640"/>
      <c r="D213" s="640"/>
      <c r="E213" s="640"/>
      <c r="F213" s="640"/>
      <c r="G213" s="363">
        <f t="shared" si="26"/>
        <v>205</v>
      </c>
      <c r="H213" s="1344"/>
      <c r="I213" s="1171"/>
      <c r="J213" s="1116" t="s">
        <v>394</v>
      </c>
      <c r="K213" s="1251"/>
      <c r="L213" s="1251"/>
      <c r="M213" s="1252"/>
      <c r="N213" s="379">
        <f>SUM(N214:N217)</f>
        <v>0</v>
      </c>
      <c r="O213" s="379">
        <f t="shared" ref="O213:R213" si="30">SUM(O214:O217)</f>
        <v>0</v>
      </c>
      <c r="P213" s="379">
        <f t="shared" si="30"/>
        <v>0</v>
      </c>
      <c r="Q213" s="379">
        <f t="shared" si="30"/>
        <v>0</v>
      </c>
      <c r="R213" s="379">
        <f t="shared" si="30"/>
        <v>0</v>
      </c>
      <c r="AC213" s="338"/>
    </row>
    <row r="214" spans="1:29" ht="21.75" customHeight="1">
      <c r="A214" s="640"/>
      <c r="B214" s="640"/>
      <c r="C214" s="640"/>
      <c r="D214" s="640"/>
      <c r="E214" s="640"/>
      <c r="F214" s="640"/>
      <c r="G214" s="363">
        <f t="shared" si="26"/>
        <v>206</v>
      </c>
      <c r="H214" s="1344"/>
      <c r="I214" s="1172"/>
      <c r="J214" s="1338"/>
      <c r="K214" s="1260" t="s">
        <v>383</v>
      </c>
      <c r="L214" s="1121"/>
      <c r="M214" s="401" t="s">
        <v>384</v>
      </c>
      <c r="N214" s="639">
        <f>IFERROR(VLOOKUP(E214,'Balance de prueba'!$A$2:$F$500,6,0),0)+IFERROR(VLOOKUP(D214,'Balance de prueba'!$A$2:$F$500,6,0),0)+IFERROR(VLOOKUP(C214,'Balance de prueba'!$A$2:$F$500,6,0),0)+IFERROR(VLOOKUP(B214,'Balance de prueba'!$A$2:$F$500,6,0),0)+IFERROR(VLOOKUP(A214,'Balance de prueba'!$A$2:$F$500,6,0),0)+IFERROR(VLOOKUP(F214,'Balance de prueba'!$A$2:$F$500,6,0),0)</f>
        <v>0</v>
      </c>
      <c r="O214" s="385"/>
      <c r="P214" s="384"/>
      <c r="Q214" s="384"/>
      <c r="R214" s="367">
        <f t="shared" ref="R214:R263" si="31">N214+O214-P214+Q214</f>
        <v>0</v>
      </c>
      <c r="AC214" s="338"/>
    </row>
    <row r="215" spans="1:29" ht="21.75" customHeight="1">
      <c r="A215" s="640"/>
      <c r="B215" s="640"/>
      <c r="C215" s="640"/>
      <c r="D215" s="640"/>
      <c r="E215" s="640"/>
      <c r="F215" s="640"/>
      <c r="G215" s="363">
        <f t="shared" si="26"/>
        <v>207</v>
      </c>
      <c r="H215" s="1344"/>
      <c r="I215" s="1172"/>
      <c r="J215" s="1177"/>
      <c r="K215" s="1121"/>
      <c r="L215" s="1121"/>
      <c r="M215" s="401" t="s">
        <v>385</v>
      </c>
      <c r="N215" s="639">
        <f>IFERROR(VLOOKUP(E215,'Balance de prueba'!$A$2:$F$500,6,0),0)+IFERROR(VLOOKUP(D215,'Balance de prueba'!$A$2:$F$500,6,0),0)+IFERROR(VLOOKUP(C215,'Balance de prueba'!$A$2:$F$500,6,0),0)+IFERROR(VLOOKUP(B215,'Balance de prueba'!$A$2:$F$500,6,0),0)+IFERROR(VLOOKUP(A215,'Balance de prueba'!$A$2:$F$500,6,0),0)+IFERROR(VLOOKUP(F215,'Balance de prueba'!$A$2:$F$500,6,0),0)</f>
        <v>0</v>
      </c>
      <c r="O215" s="385"/>
      <c r="P215" s="384"/>
      <c r="Q215" s="384"/>
      <c r="R215" s="367">
        <f t="shared" si="31"/>
        <v>0</v>
      </c>
      <c r="AC215" s="338"/>
    </row>
    <row r="216" spans="1:29" ht="21.75" customHeight="1">
      <c r="A216" s="640"/>
      <c r="B216" s="640"/>
      <c r="C216" s="640"/>
      <c r="D216" s="640"/>
      <c r="E216" s="640"/>
      <c r="F216" s="640"/>
      <c r="G216" s="363">
        <f t="shared" si="26"/>
        <v>208</v>
      </c>
      <c r="H216" s="1344"/>
      <c r="I216" s="1172"/>
      <c r="J216" s="1177"/>
      <c r="K216" s="1121"/>
      <c r="L216" s="1121"/>
      <c r="M216" s="401" t="s">
        <v>386</v>
      </c>
      <c r="N216" s="639">
        <f>IFERROR(VLOOKUP(E216,'Balance de prueba'!$A$2:$F$500,6,0),0)+IFERROR(VLOOKUP(D216,'Balance de prueba'!$A$2:$F$500,6,0),0)+IFERROR(VLOOKUP(C216,'Balance de prueba'!$A$2:$F$500,6,0),0)+IFERROR(VLOOKUP(B216,'Balance de prueba'!$A$2:$F$500,6,0),0)+IFERROR(VLOOKUP(A216,'Balance de prueba'!$A$2:$F$500,6,0),0)+IFERROR(VLOOKUP(F216,'Balance de prueba'!$A$2:$F$500,6,0),0)</f>
        <v>0</v>
      </c>
      <c r="O216" s="385"/>
      <c r="P216" s="384"/>
      <c r="Q216" s="384"/>
      <c r="R216" s="367">
        <f t="shared" si="31"/>
        <v>0</v>
      </c>
      <c r="AC216" s="338"/>
    </row>
    <row r="217" spans="1:29" ht="21.75" customHeight="1">
      <c r="A217" s="640"/>
      <c r="B217" s="640"/>
      <c r="C217" s="640"/>
      <c r="D217" s="640"/>
      <c r="E217" s="640"/>
      <c r="F217" s="640"/>
      <c r="G217" s="363">
        <f t="shared" si="26"/>
        <v>209</v>
      </c>
      <c r="H217" s="1344"/>
      <c r="I217" s="1172"/>
      <c r="J217" s="1177"/>
      <c r="K217" s="1121"/>
      <c r="L217" s="1121"/>
      <c r="M217" s="401" t="s">
        <v>387</v>
      </c>
      <c r="N217" s="639">
        <f>IFERROR(VLOOKUP(E217,'Balance de prueba'!$A$2:$F$500,6,0),0)+IFERROR(VLOOKUP(D217,'Balance de prueba'!$A$2:$F$500,6,0),0)+IFERROR(VLOOKUP(C217,'Balance de prueba'!$A$2:$F$500,6,0),0)+IFERROR(VLOOKUP(B217,'Balance de prueba'!$A$2:$F$500,6,0),0)+IFERROR(VLOOKUP(A217,'Balance de prueba'!$A$2:$F$500,6,0),0)+IFERROR(VLOOKUP(F217,'Balance de prueba'!$A$2:$F$500,6,0),0)</f>
        <v>0</v>
      </c>
      <c r="O217" s="385"/>
      <c r="P217" s="384"/>
      <c r="Q217" s="384"/>
      <c r="R217" s="367">
        <f t="shared" si="31"/>
        <v>0</v>
      </c>
      <c r="AC217" s="338"/>
    </row>
    <row r="218" spans="1:29" ht="21.75" customHeight="1">
      <c r="A218" s="640"/>
      <c r="B218" s="640"/>
      <c r="C218" s="640"/>
      <c r="D218" s="640"/>
      <c r="E218" s="640"/>
      <c r="F218" s="640"/>
      <c r="G218" s="363">
        <f t="shared" si="26"/>
        <v>210</v>
      </c>
      <c r="H218" s="1344"/>
      <c r="I218" s="1172"/>
      <c r="J218" s="1116" t="s">
        <v>408</v>
      </c>
      <c r="K218" s="1251"/>
      <c r="L218" s="1251"/>
      <c r="M218" s="1252"/>
      <c r="N218" s="388">
        <f>SUM(N219:N238)</f>
        <v>0</v>
      </c>
      <c r="O218" s="388">
        <f t="shared" ref="O218:R218" si="32">SUM(O219:O238)</f>
        <v>0</v>
      </c>
      <c r="P218" s="388">
        <f t="shared" si="32"/>
        <v>0</v>
      </c>
      <c r="Q218" s="388">
        <f t="shared" si="32"/>
        <v>0</v>
      </c>
      <c r="R218" s="388">
        <f t="shared" si="32"/>
        <v>0</v>
      </c>
      <c r="AC218" s="338"/>
    </row>
    <row r="219" spans="1:29" ht="21.75" customHeight="1">
      <c r="A219" s="640"/>
      <c r="B219" s="640"/>
      <c r="C219" s="640"/>
      <c r="D219" s="640"/>
      <c r="E219" s="640"/>
      <c r="F219" s="640"/>
      <c r="G219" s="363">
        <f t="shared" si="26"/>
        <v>211</v>
      </c>
      <c r="H219" s="1344"/>
      <c r="I219" s="1172"/>
      <c r="J219" s="1105"/>
      <c r="K219" s="1030" t="s">
        <v>857</v>
      </c>
      <c r="L219" s="1063"/>
      <c r="M219" s="1031"/>
      <c r="N219" s="639">
        <f>IFERROR(VLOOKUP(E219,'Balance de prueba'!$A$2:$F$500,6,0),0)+IFERROR(VLOOKUP(D219,'Balance de prueba'!$A$2:$F$500,6,0),0)+IFERROR(VLOOKUP(C219,'Balance de prueba'!$A$2:$F$500,6,0),0)+IFERROR(VLOOKUP(B219,'Balance de prueba'!$A$2:$F$500,6,0),0)+IFERROR(VLOOKUP(A219,'Balance de prueba'!$A$2:$F$500,6,0),0)+IFERROR(VLOOKUP(F219,'Balance de prueba'!$A$2:$F$500,6,0),0)</f>
        <v>0</v>
      </c>
      <c r="O219" s="385"/>
      <c r="P219" s="384"/>
      <c r="Q219" s="384"/>
      <c r="R219" s="367">
        <f t="shared" si="31"/>
        <v>0</v>
      </c>
      <c r="AC219" s="338"/>
    </row>
    <row r="220" spans="1:29" ht="21.75" customHeight="1">
      <c r="A220" s="640"/>
      <c r="B220" s="640"/>
      <c r="C220" s="640"/>
      <c r="D220" s="640"/>
      <c r="E220" s="640"/>
      <c r="F220" s="640"/>
      <c r="G220" s="363">
        <f t="shared" si="26"/>
        <v>212</v>
      </c>
      <c r="H220" s="1344"/>
      <c r="I220" s="1172"/>
      <c r="J220" s="1106"/>
      <c r="K220" s="1030" t="s">
        <v>25</v>
      </c>
      <c r="L220" s="1063"/>
      <c r="M220" s="1031"/>
      <c r="N220" s="639">
        <f>IFERROR(VLOOKUP(E220,'Balance de prueba'!$A$2:$F$500,6,0),0)+IFERROR(VLOOKUP(D220,'Balance de prueba'!$A$2:$F$500,6,0),0)+IFERROR(VLOOKUP(C220,'Balance de prueba'!$A$2:$F$500,6,0),0)+IFERROR(VLOOKUP(B220,'Balance de prueba'!$A$2:$F$500,6,0),0)+IFERROR(VLOOKUP(A220,'Balance de prueba'!$A$2:$F$500,6,0),0)+IFERROR(VLOOKUP(F220,'Balance de prueba'!$A$2:$F$500,6,0),0)</f>
        <v>0</v>
      </c>
      <c r="O220" s="385"/>
      <c r="P220" s="384"/>
      <c r="Q220" s="384"/>
      <c r="R220" s="367">
        <f t="shared" si="31"/>
        <v>0</v>
      </c>
      <c r="AC220" s="338"/>
    </row>
    <row r="221" spans="1:29" ht="21.75" customHeight="1">
      <c r="A221" s="640"/>
      <c r="B221" s="640"/>
      <c r="C221" s="640"/>
      <c r="D221" s="640"/>
      <c r="E221" s="640"/>
      <c r="F221" s="640"/>
      <c r="G221" s="363">
        <f t="shared" si="26"/>
        <v>213</v>
      </c>
      <c r="H221" s="1344"/>
      <c r="I221" s="1172"/>
      <c r="J221" s="1106"/>
      <c r="K221" s="1030" t="s">
        <v>28</v>
      </c>
      <c r="L221" s="1063"/>
      <c r="M221" s="1031"/>
      <c r="N221" s="639">
        <f>IFERROR(VLOOKUP(E221,'Balance de prueba'!$A$2:$F$500,6,0),0)+IFERROR(VLOOKUP(D221,'Balance de prueba'!$A$2:$F$500,6,0),0)+IFERROR(VLOOKUP(C221,'Balance de prueba'!$A$2:$F$500,6,0),0)+IFERROR(VLOOKUP(B221,'Balance de prueba'!$A$2:$F$500,6,0),0)+IFERROR(VLOOKUP(A221,'Balance de prueba'!$A$2:$F$500,6,0),0)+IFERROR(VLOOKUP(F221,'Balance de prueba'!$A$2:$F$500,6,0),0)</f>
        <v>0</v>
      </c>
      <c r="O221" s="385"/>
      <c r="P221" s="384"/>
      <c r="Q221" s="384"/>
      <c r="R221" s="367">
        <f t="shared" si="31"/>
        <v>0</v>
      </c>
      <c r="AC221" s="338"/>
    </row>
    <row r="222" spans="1:29" ht="21.75" customHeight="1">
      <c r="A222" s="640"/>
      <c r="B222" s="640"/>
      <c r="C222" s="640"/>
      <c r="D222" s="640"/>
      <c r="E222" s="640"/>
      <c r="F222" s="640"/>
      <c r="G222" s="363">
        <f t="shared" si="26"/>
        <v>214</v>
      </c>
      <c r="H222" s="1344"/>
      <c r="I222" s="1172"/>
      <c r="J222" s="1106"/>
      <c r="K222" s="1022" t="s">
        <v>388</v>
      </c>
      <c r="L222" s="1250"/>
      <c r="M222" s="1023"/>
      <c r="N222" s="639">
        <f>IFERROR(VLOOKUP(E222,'Balance de prueba'!$A$2:$F$500,6,0),0)+IFERROR(VLOOKUP(D222,'Balance de prueba'!$A$2:$F$500,6,0),0)+IFERROR(VLOOKUP(C222,'Balance de prueba'!$A$2:$F$500,6,0),0)+IFERROR(VLOOKUP(B222,'Balance de prueba'!$A$2:$F$500,6,0),0)+IFERROR(VLOOKUP(A222,'Balance de prueba'!$A$2:$F$500,6,0),0)+IFERROR(VLOOKUP(F222,'Balance de prueba'!$A$2:$F$500,6,0),0)</f>
        <v>0</v>
      </c>
      <c r="O222" s="385"/>
      <c r="P222" s="385"/>
      <c r="Q222" s="385"/>
      <c r="R222" s="367">
        <f t="shared" si="31"/>
        <v>0</v>
      </c>
      <c r="AC222" s="338"/>
    </row>
    <row r="223" spans="1:29" ht="21.75" customHeight="1">
      <c r="A223" s="640"/>
      <c r="B223" s="640"/>
      <c r="C223" s="640"/>
      <c r="D223" s="640"/>
      <c r="E223" s="640"/>
      <c r="F223" s="640"/>
      <c r="G223" s="363">
        <f t="shared" si="26"/>
        <v>215</v>
      </c>
      <c r="H223" s="1344"/>
      <c r="I223" s="1172"/>
      <c r="J223" s="1106"/>
      <c r="K223" s="1030" t="s">
        <v>29</v>
      </c>
      <c r="L223" s="1063"/>
      <c r="M223" s="1031"/>
      <c r="N223" s="639">
        <f>IFERROR(VLOOKUP(E223,'Balance de prueba'!$A$2:$F$500,6,0),0)+IFERROR(VLOOKUP(D223,'Balance de prueba'!$A$2:$F$500,6,0),0)+IFERROR(VLOOKUP(C223,'Balance de prueba'!$A$2:$F$500,6,0),0)+IFERROR(VLOOKUP(B223,'Balance de prueba'!$A$2:$F$500,6,0),0)+IFERROR(VLOOKUP(A223,'Balance de prueba'!$A$2:$F$500,6,0),0)+IFERROR(VLOOKUP(F223,'Balance de prueba'!$A$2:$F$500,6,0),0)</f>
        <v>0</v>
      </c>
      <c r="O223" s="385"/>
      <c r="P223" s="384"/>
      <c r="Q223" s="384"/>
      <c r="R223" s="367">
        <f t="shared" si="31"/>
        <v>0</v>
      </c>
      <c r="AC223" s="338"/>
    </row>
    <row r="224" spans="1:29" ht="21.75" customHeight="1">
      <c r="A224" s="640"/>
      <c r="B224" s="640"/>
      <c r="C224" s="640"/>
      <c r="D224" s="640"/>
      <c r="E224" s="640"/>
      <c r="F224" s="640"/>
      <c r="G224" s="363">
        <f t="shared" si="26"/>
        <v>216</v>
      </c>
      <c r="H224" s="1344"/>
      <c r="I224" s="1172"/>
      <c r="J224" s="1106"/>
      <c r="K224" s="1104" t="s">
        <v>330</v>
      </c>
      <c r="L224" s="1097"/>
      <c r="M224" s="401" t="s">
        <v>331</v>
      </c>
      <c r="N224" s="639">
        <f>IFERROR(VLOOKUP(E224,'Balance de prueba'!$A$2:$F$500,6,0),0)+IFERROR(VLOOKUP(D224,'Balance de prueba'!$A$2:$F$500,6,0),0)+IFERROR(VLOOKUP(C224,'Balance de prueba'!$A$2:$F$500,6,0),0)+IFERROR(VLOOKUP(B224,'Balance de prueba'!$A$2:$F$500,6,0),0)+IFERROR(VLOOKUP(A224,'Balance de prueba'!$A$2:$F$500,6,0),0)+IFERROR(VLOOKUP(F224,'Balance de prueba'!$A$2:$F$500,6,0),0)</f>
        <v>0</v>
      </c>
      <c r="O224" s="385"/>
      <c r="P224" s="384"/>
      <c r="Q224" s="384"/>
      <c r="R224" s="367">
        <f t="shared" si="31"/>
        <v>0</v>
      </c>
      <c r="AC224" s="338"/>
    </row>
    <row r="225" spans="1:29" ht="39" customHeight="1">
      <c r="A225" s="640"/>
      <c r="B225" s="640"/>
      <c r="C225" s="640"/>
      <c r="D225" s="640"/>
      <c r="E225" s="640"/>
      <c r="F225" s="640"/>
      <c r="G225" s="363">
        <f t="shared" si="26"/>
        <v>217</v>
      </c>
      <c r="H225" s="1344"/>
      <c r="I225" s="1172"/>
      <c r="J225" s="1106"/>
      <c r="K225" s="1098"/>
      <c r="L225" s="1100"/>
      <c r="M225" s="401" t="s">
        <v>406</v>
      </c>
      <c r="N225" s="639">
        <f>IFERROR(VLOOKUP(E225,'Balance de prueba'!$A$2:$F$500,6,0),0)+IFERROR(VLOOKUP(D225,'Balance de prueba'!$A$2:$F$500,6,0),0)+IFERROR(VLOOKUP(C225,'Balance de prueba'!$A$2:$F$500,6,0),0)+IFERROR(VLOOKUP(B225,'Balance de prueba'!$A$2:$F$500,6,0),0)+IFERROR(VLOOKUP(A225,'Balance de prueba'!$A$2:$F$500,6,0),0)+IFERROR(VLOOKUP(F225,'Balance de prueba'!$A$2:$F$500,6,0),0)</f>
        <v>0</v>
      </c>
      <c r="O225" s="385"/>
      <c r="P225" s="384"/>
      <c r="Q225" s="384"/>
      <c r="R225" s="367">
        <f t="shared" si="31"/>
        <v>0</v>
      </c>
      <c r="AC225" s="338"/>
    </row>
    <row r="226" spans="1:29" ht="21.75" customHeight="1">
      <c r="A226" s="640"/>
      <c r="B226" s="640"/>
      <c r="C226" s="640"/>
      <c r="D226" s="640"/>
      <c r="E226" s="640"/>
      <c r="F226" s="640"/>
      <c r="G226" s="363">
        <f t="shared" si="26"/>
        <v>218</v>
      </c>
      <c r="H226" s="1344"/>
      <c r="I226" s="1172"/>
      <c r="J226" s="1106"/>
      <c r="K226" s="1101"/>
      <c r="L226" s="1103"/>
      <c r="M226" s="401" t="s">
        <v>332</v>
      </c>
      <c r="N226" s="639">
        <f>IFERROR(VLOOKUP(E226,'Balance de prueba'!$A$2:$F$500,6,0),0)+IFERROR(VLOOKUP(D226,'Balance de prueba'!$A$2:$F$500,6,0),0)+IFERROR(VLOOKUP(C226,'Balance de prueba'!$A$2:$F$500,6,0),0)+IFERROR(VLOOKUP(B226,'Balance de prueba'!$A$2:$F$500,6,0),0)+IFERROR(VLOOKUP(A226,'Balance de prueba'!$A$2:$F$500,6,0),0)+IFERROR(VLOOKUP(F226,'Balance de prueba'!$A$2:$F$500,6,0),0)</f>
        <v>0</v>
      </c>
      <c r="O226" s="385"/>
      <c r="P226" s="384"/>
      <c r="Q226" s="384"/>
      <c r="R226" s="367">
        <f t="shared" si="31"/>
        <v>0</v>
      </c>
      <c r="AC226" s="338"/>
    </row>
    <row r="227" spans="1:29" ht="21.75" customHeight="1">
      <c r="A227" s="640"/>
      <c r="B227" s="640"/>
      <c r="C227" s="640"/>
      <c r="D227" s="640"/>
      <c r="E227" s="640"/>
      <c r="F227" s="640"/>
      <c r="G227" s="363">
        <f t="shared" si="26"/>
        <v>219</v>
      </c>
      <c r="H227" s="1344"/>
      <c r="I227" s="1172"/>
      <c r="J227" s="1106"/>
      <c r="K227" s="1104" t="s">
        <v>409</v>
      </c>
      <c r="L227" s="1097"/>
      <c r="M227" s="401" t="s">
        <v>331</v>
      </c>
      <c r="N227" s="639">
        <f>IFERROR(VLOOKUP(E227,'Balance de prueba'!$A$2:$F$500,6,0),0)+IFERROR(VLOOKUP(D227,'Balance de prueba'!$A$2:$F$500,6,0),0)+IFERROR(VLOOKUP(C227,'Balance de prueba'!$A$2:$F$500,6,0),0)+IFERROR(VLOOKUP(B227,'Balance de prueba'!$A$2:$F$500,6,0),0)+IFERROR(VLOOKUP(A227,'Balance de prueba'!$A$2:$F$500,6,0),0)+IFERROR(VLOOKUP(F227,'Balance de prueba'!$A$2:$F$500,6,0),0)</f>
        <v>0</v>
      </c>
      <c r="O227" s="385"/>
      <c r="P227" s="384"/>
      <c r="Q227" s="384"/>
      <c r="R227" s="367">
        <f t="shared" si="31"/>
        <v>0</v>
      </c>
      <c r="AC227" s="338"/>
    </row>
    <row r="228" spans="1:29" ht="33" customHeight="1">
      <c r="A228" s="640"/>
      <c r="B228" s="640"/>
      <c r="C228" s="640"/>
      <c r="D228" s="640"/>
      <c r="E228" s="640"/>
      <c r="F228" s="640"/>
      <c r="G228" s="363">
        <f t="shared" si="26"/>
        <v>220</v>
      </c>
      <c r="H228" s="1344"/>
      <c r="I228" s="1172"/>
      <c r="J228" s="1106"/>
      <c r="K228" s="1098"/>
      <c r="L228" s="1100"/>
      <c r="M228" s="401" t="s">
        <v>406</v>
      </c>
      <c r="N228" s="639">
        <f>IFERROR(VLOOKUP(E228,'Balance de prueba'!$A$2:$F$500,6,0),0)+IFERROR(VLOOKUP(D228,'Balance de prueba'!$A$2:$F$500,6,0),0)+IFERROR(VLOOKUP(C228,'Balance de prueba'!$A$2:$F$500,6,0),0)+IFERROR(VLOOKUP(B228,'Balance de prueba'!$A$2:$F$500,6,0),0)+IFERROR(VLOOKUP(A228,'Balance de prueba'!$A$2:$F$500,6,0),0)+IFERROR(VLOOKUP(F228,'Balance de prueba'!$A$2:$F$500,6,0),0)</f>
        <v>0</v>
      </c>
      <c r="O228" s="385"/>
      <c r="P228" s="384"/>
      <c r="Q228" s="384"/>
      <c r="R228" s="367">
        <f t="shared" si="31"/>
        <v>0</v>
      </c>
      <c r="AC228" s="338"/>
    </row>
    <row r="229" spans="1:29" ht="21.75" customHeight="1">
      <c r="A229" s="640"/>
      <c r="B229" s="640"/>
      <c r="C229" s="640"/>
      <c r="D229" s="640"/>
      <c r="E229" s="640"/>
      <c r="F229" s="640"/>
      <c r="G229" s="363">
        <f t="shared" si="26"/>
        <v>221</v>
      </c>
      <c r="H229" s="1344"/>
      <c r="I229" s="1172"/>
      <c r="J229" s="1106"/>
      <c r="K229" s="1101"/>
      <c r="L229" s="1103"/>
      <c r="M229" s="401" t="s">
        <v>332</v>
      </c>
      <c r="N229" s="639">
        <f>IFERROR(VLOOKUP(E229,'Balance de prueba'!$A$2:$F$500,6,0),0)+IFERROR(VLOOKUP(D229,'Balance de prueba'!$A$2:$F$500,6,0),0)+IFERROR(VLOOKUP(C229,'Balance de prueba'!$A$2:$F$500,6,0),0)+IFERROR(VLOOKUP(B229,'Balance de prueba'!$A$2:$F$500,6,0),0)+IFERROR(VLOOKUP(A229,'Balance de prueba'!$A$2:$F$500,6,0),0)+IFERROR(VLOOKUP(F229,'Balance de prueba'!$A$2:$F$500,6,0),0)</f>
        <v>0</v>
      </c>
      <c r="O229" s="385"/>
      <c r="P229" s="384"/>
      <c r="Q229" s="384"/>
      <c r="R229" s="367">
        <f t="shared" si="31"/>
        <v>0</v>
      </c>
      <c r="AC229" s="338"/>
    </row>
    <row r="230" spans="1:29" ht="21.75" customHeight="1">
      <c r="A230" s="640"/>
      <c r="B230" s="640"/>
      <c r="C230" s="640"/>
      <c r="D230" s="640"/>
      <c r="E230" s="640"/>
      <c r="F230" s="640"/>
      <c r="G230" s="363">
        <f t="shared" si="26"/>
        <v>222</v>
      </c>
      <c r="H230" s="1344"/>
      <c r="I230" s="1172"/>
      <c r="J230" s="1106"/>
      <c r="K230" s="1104" t="s">
        <v>333</v>
      </c>
      <c r="L230" s="1097"/>
      <c r="M230" s="401" t="s">
        <v>331</v>
      </c>
      <c r="N230" s="639">
        <f>IFERROR(VLOOKUP(E230,'Balance de prueba'!$A$2:$F$500,6,0),0)+IFERROR(VLOOKUP(D230,'Balance de prueba'!$A$2:$F$500,6,0),0)+IFERROR(VLOOKUP(C230,'Balance de prueba'!$A$2:$F$500,6,0),0)+IFERROR(VLOOKUP(B230,'Balance de prueba'!$A$2:$F$500,6,0),0)+IFERROR(VLOOKUP(A230,'Balance de prueba'!$A$2:$F$500,6,0),0)+IFERROR(VLOOKUP(F230,'Balance de prueba'!$A$2:$F$500,6,0),0)</f>
        <v>0</v>
      </c>
      <c r="O230" s="385"/>
      <c r="P230" s="384"/>
      <c r="Q230" s="384"/>
      <c r="R230" s="367">
        <f t="shared" si="31"/>
        <v>0</v>
      </c>
      <c r="AC230" s="338"/>
    </row>
    <row r="231" spans="1:29" ht="34.5" customHeight="1">
      <c r="A231" s="640"/>
      <c r="B231" s="640"/>
      <c r="C231" s="640"/>
      <c r="D231" s="640"/>
      <c r="E231" s="640"/>
      <c r="F231" s="640"/>
      <c r="G231" s="363">
        <f t="shared" si="26"/>
        <v>223</v>
      </c>
      <c r="H231" s="1344"/>
      <c r="I231" s="1172"/>
      <c r="J231" s="1106"/>
      <c r="K231" s="1098"/>
      <c r="L231" s="1100"/>
      <c r="M231" s="401" t="s">
        <v>406</v>
      </c>
      <c r="N231" s="639">
        <f>IFERROR(VLOOKUP(E231,'Balance de prueba'!$A$2:$F$500,6,0),0)+IFERROR(VLOOKUP(D231,'Balance de prueba'!$A$2:$F$500,6,0),0)+IFERROR(VLOOKUP(C231,'Balance de prueba'!$A$2:$F$500,6,0),0)+IFERROR(VLOOKUP(B231,'Balance de prueba'!$A$2:$F$500,6,0),0)+IFERROR(VLOOKUP(A231,'Balance de prueba'!$A$2:$F$500,6,0),0)+IFERROR(VLOOKUP(F231,'Balance de prueba'!$A$2:$F$500,6,0),0)</f>
        <v>0</v>
      </c>
      <c r="O231" s="385"/>
      <c r="P231" s="384"/>
      <c r="Q231" s="384"/>
      <c r="R231" s="367">
        <f t="shared" si="31"/>
        <v>0</v>
      </c>
      <c r="AC231" s="338"/>
    </row>
    <row r="232" spans="1:29" ht="21.75" customHeight="1">
      <c r="A232" s="640"/>
      <c r="B232" s="640"/>
      <c r="C232" s="640"/>
      <c r="D232" s="640"/>
      <c r="E232" s="640"/>
      <c r="F232" s="640"/>
      <c r="G232" s="363">
        <f t="shared" si="26"/>
        <v>224</v>
      </c>
      <c r="H232" s="1344"/>
      <c r="I232" s="1172"/>
      <c r="J232" s="1106"/>
      <c r="K232" s="1101"/>
      <c r="L232" s="1103"/>
      <c r="M232" s="401" t="s">
        <v>332</v>
      </c>
      <c r="N232" s="639">
        <f>IFERROR(VLOOKUP(E232,'Balance de prueba'!$A$2:$F$500,6,0),0)+IFERROR(VLOOKUP(D232,'Balance de prueba'!$A$2:$F$500,6,0),0)+IFERROR(VLOOKUP(C232,'Balance de prueba'!$A$2:$F$500,6,0),0)+IFERROR(VLOOKUP(B232,'Balance de prueba'!$A$2:$F$500,6,0),0)+IFERROR(VLOOKUP(A232,'Balance de prueba'!$A$2:$F$500,6,0),0)+IFERROR(VLOOKUP(F232,'Balance de prueba'!$A$2:$F$500,6,0),0)</f>
        <v>0</v>
      </c>
      <c r="O232" s="385"/>
      <c r="P232" s="384"/>
      <c r="Q232" s="384"/>
      <c r="R232" s="367">
        <f t="shared" si="31"/>
        <v>0</v>
      </c>
      <c r="AC232" s="338"/>
    </row>
    <row r="233" spans="1:29" ht="21.75" customHeight="1">
      <c r="A233" s="640"/>
      <c r="B233" s="640"/>
      <c r="C233" s="640"/>
      <c r="D233" s="640"/>
      <c r="E233" s="640"/>
      <c r="F233" s="640"/>
      <c r="G233" s="363">
        <f t="shared" si="26"/>
        <v>225</v>
      </c>
      <c r="H233" s="1344"/>
      <c r="I233" s="1172"/>
      <c r="J233" s="1106"/>
      <c r="K233" s="1030" t="s">
        <v>334</v>
      </c>
      <c r="L233" s="1063"/>
      <c r="M233" s="1031"/>
      <c r="N233" s="639">
        <f>IFERROR(VLOOKUP(E233,'Balance de prueba'!$A$2:$F$500,6,0),0)+IFERROR(VLOOKUP(D233,'Balance de prueba'!$A$2:$F$500,6,0),0)+IFERROR(VLOOKUP(C233,'Balance de prueba'!$A$2:$F$500,6,0),0)+IFERROR(VLOOKUP(B233,'Balance de prueba'!$A$2:$F$500,6,0),0)+IFERROR(VLOOKUP(A233,'Balance de prueba'!$A$2:$F$500,6,0),0)+IFERROR(VLOOKUP(F233,'Balance de prueba'!$A$2:$F$500,6,0),0)</f>
        <v>0</v>
      </c>
      <c r="O233" s="385"/>
      <c r="P233" s="384"/>
      <c r="Q233" s="384"/>
      <c r="R233" s="367">
        <f t="shared" si="31"/>
        <v>0</v>
      </c>
      <c r="AC233" s="338"/>
    </row>
    <row r="234" spans="1:29" ht="21.75" customHeight="1">
      <c r="A234" s="640"/>
      <c r="B234" s="640"/>
      <c r="C234" s="640"/>
      <c r="D234" s="640"/>
      <c r="E234" s="640"/>
      <c r="F234" s="640"/>
      <c r="G234" s="363">
        <f t="shared" si="26"/>
        <v>226</v>
      </c>
      <c r="H234" s="1344"/>
      <c r="I234" s="1172"/>
      <c r="J234" s="1106"/>
      <c r="K234" s="1030" t="s">
        <v>410</v>
      </c>
      <c r="L234" s="1063"/>
      <c r="M234" s="1031"/>
      <c r="N234" s="639">
        <f>IFERROR(VLOOKUP(E234,'Balance de prueba'!$A$2:$F$500,6,0),0)+IFERROR(VLOOKUP(D234,'Balance de prueba'!$A$2:$F$500,6,0),0)+IFERROR(VLOOKUP(C234,'Balance de prueba'!$A$2:$F$500,6,0),0)+IFERROR(VLOOKUP(B234,'Balance de prueba'!$A$2:$F$500,6,0),0)+IFERROR(VLOOKUP(A234,'Balance de prueba'!$A$2:$F$500,6,0),0)+IFERROR(VLOOKUP(F234,'Balance de prueba'!$A$2:$F$500,6,0),0)</f>
        <v>0</v>
      </c>
      <c r="O234" s="385"/>
      <c r="P234" s="384"/>
      <c r="Q234" s="384"/>
      <c r="R234" s="367">
        <f t="shared" si="31"/>
        <v>0</v>
      </c>
      <c r="AC234" s="338"/>
    </row>
    <row r="235" spans="1:29" ht="21.75" customHeight="1">
      <c r="A235" s="640"/>
      <c r="B235" s="640"/>
      <c r="C235" s="640"/>
      <c r="D235" s="640"/>
      <c r="E235" s="640"/>
      <c r="F235" s="640"/>
      <c r="G235" s="363">
        <f t="shared" si="26"/>
        <v>227</v>
      </c>
      <c r="H235" s="1344"/>
      <c r="I235" s="1172"/>
      <c r="J235" s="1106"/>
      <c r="K235" s="1030" t="s">
        <v>30</v>
      </c>
      <c r="L235" s="1063"/>
      <c r="M235" s="1031"/>
      <c r="N235" s="639">
        <f>IFERROR(VLOOKUP(E235,'Balance de prueba'!$A$2:$F$500,6,0),0)+IFERROR(VLOOKUP(D235,'Balance de prueba'!$A$2:$F$500,6,0),0)+IFERROR(VLOOKUP(C235,'Balance de prueba'!$A$2:$F$500,6,0),0)+IFERROR(VLOOKUP(B235,'Balance de prueba'!$A$2:$F$500,6,0),0)+IFERROR(VLOOKUP(A235,'Balance de prueba'!$A$2:$F$500,6,0),0)+IFERROR(VLOOKUP(F235,'Balance de prueba'!$A$2:$F$500,6,0),0)</f>
        <v>0</v>
      </c>
      <c r="O235" s="385"/>
      <c r="P235" s="384"/>
      <c r="Q235" s="384"/>
      <c r="R235" s="367">
        <f t="shared" si="31"/>
        <v>0</v>
      </c>
      <c r="AC235" s="338"/>
    </row>
    <row r="236" spans="1:29" ht="21.75" customHeight="1">
      <c r="A236" s="640"/>
      <c r="B236" s="640"/>
      <c r="C236" s="640"/>
      <c r="D236" s="640"/>
      <c r="E236" s="640"/>
      <c r="F236" s="640"/>
      <c r="G236" s="363">
        <f t="shared" si="26"/>
        <v>228</v>
      </c>
      <c r="H236" s="1344"/>
      <c r="I236" s="1172"/>
      <c r="J236" s="1106"/>
      <c r="K236" s="1030" t="s">
        <v>411</v>
      </c>
      <c r="L236" s="1063"/>
      <c r="M236" s="1031"/>
      <c r="N236" s="639">
        <f>IFERROR(VLOOKUP(E236,'Balance de prueba'!$A$2:$F$500,6,0),0)+IFERROR(VLOOKUP(D236,'Balance de prueba'!$A$2:$F$500,6,0),0)+IFERROR(VLOOKUP(C236,'Balance de prueba'!$A$2:$F$500,6,0),0)+IFERROR(VLOOKUP(B236,'Balance de prueba'!$A$2:$F$500,6,0),0)+IFERROR(VLOOKUP(A236,'Balance de prueba'!$A$2:$F$500,6,0),0)+IFERROR(VLOOKUP(F236,'Balance de prueba'!$A$2:$F$500,6,0),0)</f>
        <v>0</v>
      </c>
      <c r="O236" s="385"/>
      <c r="P236" s="384"/>
      <c r="Q236" s="384"/>
      <c r="R236" s="367">
        <f t="shared" si="31"/>
        <v>0</v>
      </c>
      <c r="AC236" s="338"/>
    </row>
    <row r="237" spans="1:29" ht="21.75" customHeight="1">
      <c r="A237" s="640"/>
      <c r="B237" s="640"/>
      <c r="C237" s="640"/>
      <c r="D237" s="640"/>
      <c r="E237" s="640"/>
      <c r="F237" s="640"/>
      <c r="G237" s="363">
        <f t="shared" si="26"/>
        <v>229</v>
      </c>
      <c r="H237" s="1344"/>
      <c r="I237" s="1172"/>
      <c r="J237" s="1106"/>
      <c r="K237" s="1030" t="s">
        <v>412</v>
      </c>
      <c r="L237" s="1063"/>
      <c r="M237" s="1031"/>
      <c r="N237" s="639">
        <f>IFERROR(VLOOKUP(E237,'Balance de prueba'!$A$2:$F$500,6,0),0)+IFERROR(VLOOKUP(D237,'Balance de prueba'!$A$2:$F$500,6,0),0)+IFERROR(VLOOKUP(C237,'Balance de prueba'!$A$2:$F$500,6,0),0)+IFERROR(VLOOKUP(B237,'Balance de prueba'!$A$2:$F$500,6,0),0)+IFERROR(VLOOKUP(A237,'Balance de prueba'!$A$2:$F$500,6,0),0)+IFERROR(VLOOKUP(F237,'Balance de prueba'!$A$2:$F$500,6,0),0)</f>
        <v>0</v>
      </c>
      <c r="O237" s="385"/>
      <c r="P237" s="384"/>
      <c r="Q237" s="384"/>
      <c r="R237" s="367">
        <f t="shared" si="31"/>
        <v>0</v>
      </c>
      <c r="AC237" s="338"/>
    </row>
    <row r="238" spans="1:29" ht="21.75" customHeight="1">
      <c r="A238" s="640"/>
      <c r="B238" s="640"/>
      <c r="C238" s="640"/>
      <c r="D238" s="640"/>
      <c r="E238" s="640"/>
      <c r="F238" s="640"/>
      <c r="G238" s="363">
        <f t="shared" si="26"/>
        <v>230</v>
      </c>
      <c r="H238" s="1344"/>
      <c r="I238" s="1172"/>
      <c r="J238" s="1107"/>
      <c r="K238" s="1030" t="s">
        <v>31</v>
      </c>
      <c r="L238" s="1063"/>
      <c r="M238" s="1031"/>
      <c r="N238" s="639">
        <f>IFERROR(VLOOKUP(E238,'Balance de prueba'!$A$2:$F$500,6,0),0)+IFERROR(VLOOKUP(D238,'Balance de prueba'!$A$2:$F$500,6,0),0)+IFERROR(VLOOKUP(C238,'Balance de prueba'!$A$2:$F$500,6,0),0)+IFERROR(VLOOKUP(B238,'Balance de prueba'!$A$2:$F$500,6,0),0)+IFERROR(VLOOKUP(A238,'Balance de prueba'!$A$2:$F$500,6,0),0)+IFERROR(VLOOKUP(F238,'Balance de prueba'!$A$2:$F$500,6,0),0)</f>
        <v>0</v>
      </c>
      <c r="O238" s="385"/>
      <c r="P238" s="384"/>
      <c r="Q238" s="384"/>
      <c r="R238" s="367">
        <f t="shared" si="31"/>
        <v>0</v>
      </c>
      <c r="AC238" s="338"/>
    </row>
    <row r="239" spans="1:29" s="428" customFormat="1" ht="21" customHeight="1">
      <c r="A239" s="643"/>
      <c r="B239" s="643"/>
      <c r="C239" s="643"/>
      <c r="D239" s="643"/>
      <c r="E239" s="643"/>
      <c r="F239" s="643"/>
      <c r="G239" s="363">
        <f t="shared" si="26"/>
        <v>231</v>
      </c>
      <c r="H239" s="1344"/>
      <c r="I239" s="1172"/>
      <c r="J239" s="1158" t="s">
        <v>32</v>
      </c>
      <c r="K239" s="1159"/>
      <c r="L239" s="1159"/>
      <c r="M239" s="1160"/>
      <c r="N239" s="427">
        <f>SUM(N240:N263)</f>
        <v>0</v>
      </c>
      <c r="O239" s="427">
        <f>SUM(O240:O263)</f>
        <v>0</v>
      </c>
      <c r="P239" s="427">
        <f>SUM(P240:P263)</f>
        <v>0</v>
      </c>
      <c r="Q239" s="427">
        <f>SUM(Q240:Q263)</f>
        <v>0</v>
      </c>
      <c r="R239" s="427">
        <f>SUM(R240:R263)</f>
        <v>0</v>
      </c>
      <c r="S239" s="410"/>
      <c r="T239" s="410"/>
      <c r="U239" s="410"/>
      <c r="V239" s="410"/>
      <c r="W239" s="410"/>
      <c r="X239" s="410"/>
      <c r="Y239" s="410"/>
      <c r="Z239" s="410"/>
      <c r="AA239" s="410"/>
      <c r="AB239" s="410"/>
      <c r="AC239" s="410"/>
    </row>
    <row r="240" spans="1:29" s="428" customFormat="1" ht="27" customHeight="1">
      <c r="A240" s="643"/>
      <c r="B240" s="643"/>
      <c r="C240" s="643"/>
      <c r="D240" s="643"/>
      <c r="E240" s="643"/>
      <c r="F240" s="643"/>
      <c r="G240" s="363">
        <f t="shared" si="26"/>
        <v>232</v>
      </c>
      <c r="H240" s="1344"/>
      <c r="I240" s="1172"/>
      <c r="J240" s="1105"/>
      <c r="K240" s="1149" t="s">
        <v>389</v>
      </c>
      <c r="L240" s="1150"/>
      <c r="M240" s="408" t="s">
        <v>727</v>
      </c>
      <c r="N240" s="639">
        <f>IFERROR(VLOOKUP(E240,'Balance de prueba'!$A$2:$F$500,6,0),0)+IFERROR(VLOOKUP(D240,'Balance de prueba'!$A$2:$F$500,6,0),0)+IFERROR(VLOOKUP(C240,'Balance de prueba'!$A$2:$F$500,6,0),0)+IFERROR(VLOOKUP(B240,'Balance de prueba'!$A$2:$F$500,6,0),0)+IFERROR(VLOOKUP(A240,'Balance de prueba'!$A$2:$F$500,6,0),0)+IFERROR(VLOOKUP(F240,'Balance de prueba'!$A$2:$F$500,6,0),0)</f>
        <v>0</v>
      </c>
      <c r="O240" s="385"/>
      <c r="P240" s="384"/>
      <c r="Q240" s="384"/>
      <c r="R240" s="367">
        <f t="shared" si="31"/>
        <v>0</v>
      </c>
      <c r="S240" s="410"/>
      <c r="T240" s="410"/>
      <c r="U240" s="410"/>
      <c r="V240" s="410"/>
      <c r="W240" s="410"/>
      <c r="X240" s="410"/>
      <c r="Y240" s="410"/>
      <c r="Z240" s="410"/>
      <c r="AA240" s="410"/>
      <c r="AB240" s="410"/>
      <c r="AC240" s="410"/>
    </row>
    <row r="241" spans="1:29" s="428" customFormat="1" ht="27" customHeight="1">
      <c r="A241" s="643"/>
      <c r="B241" s="643"/>
      <c r="C241" s="643"/>
      <c r="D241" s="643"/>
      <c r="E241" s="643"/>
      <c r="F241" s="643"/>
      <c r="G241" s="363">
        <f t="shared" si="26"/>
        <v>233</v>
      </c>
      <c r="H241" s="1344"/>
      <c r="I241" s="1172"/>
      <c r="J241" s="1106"/>
      <c r="K241" s="1150"/>
      <c r="L241" s="1150"/>
      <c r="M241" s="408" t="s">
        <v>854</v>
      </c>
      <c r="N241" s="639">
        <f>IFERROR(VLOOKUP(E241,'Balance de prueba'!$A$2:$F$500,6,0),0)+IFERROR(VLOOKUP(D241,'Balance de prueba'!$A$2:$F$500,6,0),0)+IFERROR(VLOOKUP(C241,'Balance de prueba'!$A$2:$F$500,6,0),0)+IFERROR(VLOOKUP(B241,'Balance de prueba'!$A$2:$F$500,6,0),0)+IFERROR(VLOOKUP(A241,'Balance de prueba'!$A$2:$F$500,6,0),0)+IFERROR(VLOOKUP(F241,'Balance de prueba'!$A$2:$F$500,6,0),0)</f>
        <v>0</v>
      </c>
      <c r="O241" s="385"/>
      <c r="P241" s="384"/>
      <c r="Q241" s="384"/>
      <c r="R241" s="367">
        <f t="shared" si="31"/>
        <v>0</v>
      </c>
      <c r="S241" s="410"/>
      <c r="T241" s="410"/>
      <c r="U241" s="410"/>
      <c r="V241" s="410"/>
      <c r="W241" s="410"/>
      <c r="X241" s="410"/>
      <c r="Y241" s="410"/>
      <c r="Z241" s="410"/>
      <c r="AA241" s="410"/>
      <c r="AB241" s="410"/>
      <c r="AC241" s="410"/>
    </row>
    <row r="242" spans="1:29" s="428" customFormat="1" ht="27" customHeight="1">
      <c r="A242" s="643"/>
      <c r="B242" s="643"/>
      <c r="C242" s="643"/>
      <c r="D242" s="643"/>
      <c r="E242" s="643"/>
      <c r="F242" s="643"/>
      <c r="G242" s="363">
        <f t="shared" si="26"/>
        <v>234</v>
      </c>
      <c r="H242" s="1344"/>
      <c r="I242" s="1172"/>
      <c r="J242" s="1106"/>
      <c r="K242" s="1104" t="s">
        <v>390</v>
      </c>
      <c r="L242" s="1097"/>
      <c r="M242" s="408" t="s">
        <v>727</v>
      </c>
      <c r="N242" s="639">
        <f>IFERROR(VLOOKUP(E242,'Balance de prueba'!$A$2:$F$500,6,0),0)+IFERROR(VLOOKUP(D242,'Balance de prueba'!$A$2:$F$500,6,0),0)+IFERROR(VLOOKUP(C242,'Balance de prueba'!$A$2:$F$500,6,0),0)+IFERROR(VLOOKUP(B242,'Balance de prueba'!$A$2:$F$500,6,0),0)+IFERROR(VLOOKUP(A242,'Balance de prueba'!$A$2:$F$500,6,0),0)+IFERROR(VLOOKUP(F242,'Balance de prueba'!$A$2:$F$500,6,0),0)</f>
        <v>0</v>
      </c>
      <c r="O242" s="385"/>
      <c r="P242" s="384"/>
      <c r="Q242" s="384"/>
      <c r="R242" s="367">
        <f t="shared" si="31"/>
        <v>0</v>
      </c>
      <c r="S242" s="410"/>
      <c r="T242" s="410"/>
      <c r="U242" s="410"/>
      <c r="V242" s="410"/>
      <c r="W242" s="410"/>
      <c r="X242" s="410"/>
      <c r="Y242" s="410"/>
      <c r="Z242" s="410"/>
      <c r="AA242" s="410"/>
      <c r="AB242" s="410"/>
      <c r="AC242" s="410"/>
    </row>
    <row r="243" spans="1:29" s="428" customFormat="1" ht="33" customHeight="1">
      <c r="A243" s="643"/>
      <c r="B243" s="643"/>
      <c r="C243" s="643"/>
      <c r="D243" s="643"/>
      <c r="E243" s="643"/>
      <c r="F243" s="643"/>
      <c r="G243" s="363">
        <f t="shared" si="26"/>
        <v>235</v>
      </c>
      <c r="H243" s="1344"/>
      <c r="I243" s="1172"/>
      <c r="J243" s="1106"/>
      <c r="K243" s="1101"/>
      <c r="L243" s="1103"/>
      <c r="M243" s="408" t="s">
        <v>854</v>
      </c>
      <c r="N243" s="639">
        <f>IFERROR(VLOOKUP(E243,'Balance de prueba'!$A$2:$F$500,6,0),0)+IFERROR(VLOOKUP(D243,'Balance de prueba'!$A$2:$F$500,6,0),0)+IFERROR(VLOOKUP(C243,'Balance de prueba'!$A$2:$F$500,6,0),0)+IFERROR(VLOOKUP(B243,'Balance de prueba'!$A$2:$F$500,6,0),0)+IFERROR(VLOOKUP(A243,'Balance de prueba'!$A$2:$F$500,6,0),0)+IFERROR(VLOOKUP(F243,'Balance de prueba'!$A$2:$F$500,6,0),0)</f>
        <v>0</v>
      </c>
      <c r="O243" s="385"/>
      <c r="P243" s="384"/>
      <c r="Q243" s="384"/>
      <c r="R243" s="367">
        <f t="shared" si="31"/>
        <v>0</v>
      </c>
      <c r="S243" s="410"/>
      <c r="T243" s="410"/>
      <c r="U243" s="410"/>
      <c r="V243" s="410"/>
      <c r="W243" s="410"/>
      <c r="X243" s="410"/>
      <c r="Y243" s="410"/>
      <c r="Z243" s="410"/>
      <c r="AA243" s="410"/>
      <c r="AB243" s="410"/>
      <c r="AC243" s="410"/>
    </row>
    <row r="244" spans="1:29" s="428" customFormat="1" ht="27" customHeight="1">
      <c r="A244" s="643"/>
      <c r="B244" s="643"/>
      <c r="C244" s="643"/>
      <c r="D244" s="643"/>
      <c r="E244" s="643"/>
      <c r="F244" s="643"/>
      <c r="G244" s="363">
        <f t="shared" si="26"/>
        <v>236</v>
      </c>
      <c r="H244" s="1344"/>
      <c r="I244" s="1172"/>
      <c r="J244" s="1106"/>
      <c r="K244" s="1030" t="s">
        <v>231</v>
      </c>
      <c r="L244" s="1063"/>
      <c r="M244" s="1031"/>
      <c r="N244" s="639">
        <f>IFERROR(VLOOKUP(E244,'Balance de prueba'!$A$2:$F$500,6,0),0)+IFERROR(VLOOKUP(D244,'Balance de prueba'!$A$2:$F$500,6,0),0)+IFERROR(VLOOKUP(C244,'Balance de prueba'!$A$2:$F$500,6,0),0)+IFERROR(VLOOKUP(B244,'Balance de prueba'!$A$2:$F$500,6,0),0)+IFERROR(VLOOKUP(A244,'Balance de prueba'!$A$2:$F$500,6,0),0)+IFERROR(VLOOKUP(F244,'Balance de prueba'!$A$2:$F$500,6,0),0)</f>
        <v>0</v>
      </c>
      <c r="O244" s="385"/>
      <c r="P244" s="384"/>
      <c r="Q244" s="395"/>
      <c r="R244" s="367">
        <f t="shared" si="31"/>
        <v>0</v>
      </c>
      <c r="S244" s="410"/>
      <c r="T244" s="410"/>
      <c r="U244" s="410"/>
      <c r="V244" s="410"/>
      <c r="W244" s="410"/>
      <c r="X244" s="410"/>
      <c r="Y244" s="410"/>
      <c r="Z244" s="410"/>
      <c r="AA244" s="410"/>
      <c r="AB244" s="410"/>
      <c r="AC244" s="410"/>
    </row>
    <row r="245" spans="1:29" s="428" customFormat="1" ht="27" customHeight="1">
      <c r="A245" s="643"/>
      <c r="B245" s="643"/>
      <c r="C245" s="643"/>
      <c r="D245" s="643"/>
      <c r="E245" s="643"/>
      <c r="F245" s="643"/>
      <c r="G245" s="363">
        <f t="shared" si="26"/>
        <v>237</v>
      </c>
      <c r="H245" s="1344"/>
      <c r="I245" s="1172"/>
      <c r="J245" s="1106"/>
      <c r="K245" s="1104" t="s">
        <v>97</v>
      </c>
      <c r="L245" s="1097"/>
      <c r="M245" s="408" t="s">
        <v>727</v>
      </c>
      <c r="N245" s="639">
        <f>IFERROR(VLOOKUP(E245,'Balance de prueba'!$A$2:$F$500,6,0),0)+IFERROR(VLOOKUP(D245,'Balance de prueba'!$A$2:$F$500,6,0),0)+IFERROR(VLOOKUP(C245,'Balance de prueba'!$A$2:$F$500,6,0),0)+IFERROR(VLOOKUP(B245,'Balance de prueba'!$A$2:$F$500,6,0),0)+IFERROR(VLOOKUP(A245,'Balance de prueba'!$A$2:$F$500,6,0),0)+IFERROR(VLOOKUP(F245,'Balance de prueba'!$A$2:$F$500,6,0),0)</f>
        <v>0</v>
      </c>
      <c r="O245" s="385"/>
      <c r="P245" s="384"/>
      <c r="Q245" s="384"/>
      <c r="R245" s="367">
        <f t="shared" si="31"/>
        <v>0</v>
      </c>
      <c r="S245" s="410"/>
      <c r="T245" s="410"/>
      <c r="U245" s="410"/>
      <c r="V245" s="410"/>
      <c r="W245" s="410"/>
      <c r="X245" s="410"/>
      <c r="Y245" s="410"/>
      <c r="Z245" s="410"/>
      <c r="AA245" s="410"/>
      <c r="AB245" s="410"/>
      <c r="AC245" s="410"/>
    </row>
    <row r="246" spans="1:29" s="428" customFormat="1" ht="32.25" customHeight="1">
      <c r="A246" s="643"/>
      <c r="B246" s="643"/>
      <c r="C246" s="643"/>
      <c r="D246" s="643"/>
      <c r="E246" s="643"/>
      <c r="F246" s="643"/>
      <c r="G246" s="363">
        <f t="shared" si="26"/>
        <v>238</v>
      </c>
      <c r="H246" s="1344"/>
      <c r="I246" s="1172"/>
      <c r="J246" s="1106"/>
      <c r="K246" s="1101"/>
      <c r="L246" s="1103"/>
      <c r="M246" s="408" t="s">
        <v>854</v>
      </c>
      <c r="N246" s="639">
        <f>IFERROR(VLOOKUP(E246,'Balance de prueba'!$A$2:$F$500,6,0),0)+IFERROR(VLOOKUP(D246,'Balance de prueba'!$A$2:$F$500,6,0),0)+IFERROR(VLOOKUP(C246,'Balance de prueba'!$A$2:$F$500,6,0),0)+IFERROR(VLOOKUP(B246,'Balance de prueba'!$A$2:$F$500,6,0),0)+IFERROR(VLOOKUP(A246,'Balance de prueba'!$A$2:$F$500,6,0),0)+IFERROR(VLOOKUP(F246,'Balance de prueba'!$A$2:$F$500,6,0),0)</f>
        <v>0</v>
      </c>
      <c r="O246" s="385"/>
      <c r="P246" s="384"/>
      <c r="Q246" s="384"/>
      <c r="R246" s="367">
        <f t="shared" si="31"/>
        <v>0</v>
      </c>
      <c r="S246" s="410"/>
      <c r="T246" s="410"/>
      <c r="U246" s="410"/>
      <c r="V246" s="410"/>
      <c r="W246" s="410"/>
      <c r="X246" s="410"/>
      <c r="Y246" s="410"/>
      <c r="Z246" s="410"/>
      <c r="AA246" s="410"/>
      <c r="AB246" s="410"/>
      <c r="AC246" s="410"/>
    </row>
    <row r="247" spans="1:29" s="428" customFormat="1" ht="27" customHeight="1">
      <c r="A247" s="643"/>
      <c r="B247" s="643"/>
      <c r="C247" s="643"/>
      <c r="D247" s="643"/>
      <c r="E247" s="643"/>
      <c r="F247" s="643"/>
      <c r="G247" s="363">
        <f t="shared" si="26"/>
        <v>239</v>
      </c>
      <c r="H247" s="1344"/>
      <c r="I247" s="1172"/>
      <c r="J247" s="1106"/>
      <c r="K247" s="1104" t="s">
        <v>392</v>
      </c>
      <c r="L247" s="1097"/>
      <c r="M247" s="408" t="s">
        <v>727</v>
      </c>
      <c r="N247" s="639">
        <f>IFERROR(VLOOKUP(E247,'Balance de prueba'!$A$2:$F$500,6,0),0)+IFERROR(VLOOKUP(D247,'Balance de prueba'!$A$2:$F$500,6,0),0)+IFERROR(VLOOKUP(C247,'Balance de prueba'!$A$2:$F$500,6,0),0)+IFERROR(VLOOKUP(B247,'Balance de prueba'!$A$2:$F$500,6,0),0)+IFERROR(VLOOKUP(A247,'Balance de prueba'!$A$2:$F$500,6,0),0)+IFERROR(VLOOKUP(F247,'Balance de prueba'!$A$2:$F$500,6,0),0)</f>
        <v>0</v>
      </c>
      <c r="O247" s="385"/>
      <c r="P247" s="384"/>
      <c r="Q247" s="384"/>
      <c r="R247" s="367">
        <f t="shared" si="31"/>
        <v>0</v>
      </c>
      <c r="S247" s="410"/>
      <c r="T247" s="410"/>
      <c r="U247" s="410"/>
      <c r="V247" s="410"/>
      <c r="W247" s="410"/>
      <c r="X247" s="410"/>
      <c r="Y247" s="410"/>
      <c r="Z247" s="410"/>
      <c r="AA247" s="410"/>
      <c r="AB247" s="410"/>
      <c r="AC247" s="410"/>
    </row>
    <row r="248" spans="1:29" s="428" customFormat="1" ht="35.25" customHeight="1">
      <c r="A248" s="643"/>
      <c r="B248" s="643"/>
      <c r="C248" s="643"/>
      <c r="D248" s="643"/>
      <c r="E248" s="643"/>
      <c r="F248" s="643"/>
      <c r="G248" s="363">
        <f t="shared" si="26"/>
        <v>240</v>
      </c>
      <c r="H248" s="1344"/>
      <c r="I248" s="1172"/>
      <c r="J248" s="1106"/>
      <c r="K248" s="1101"/>
      <c r="L248" s="1103"/>
      <c r="M248" s="408" t="s">
        <v>854</v>
      </c>
      <c r="N248" s="639">
        <f>IFERROR(VLOOKUP(E248,'Balance de prueba'!$A$2:$F$500,6,0),0)+IFERROR(VLOOKUP(D248,'Balance de prueba'!$A$2:$F$500,6,0),0)+IFERROR(VLOOKUP(C248,'Balance de prueba'!$A$2:$F$500,6,0),0)+IFERROR(VLOOKUP(B248,'Balance de prueba'!$A$2:$F$500,6,0),0)+IFERROR(VLOOKUP(A248,'Balance de prueba'!$A$2:$F$500,6,0),0)+IFERROR(VLOOKUP(F248,'Balance de prueba'!$A$2:$F$500,6,0),0)</f>
        <v>0</v>
      </c>
      <c r="O248" s="385"/>
      <c r="P248" s="384"/>
      <c r="Q248" s="384"/>
      <c r="R248" s="367">
        <f t="shared" si="31"/>
        <v>0</v>
      </c>
      <c r="S248" s="410"/>
      <c r="T248" s="410"/>
      <c r="U248" s="410"/>
      <c r="V248" s="410"/>
      <c r="W248" s="410"/>
      <c r="X248" s="410"/>
      <c r="Y248" s="410"/>
      <c r="Z248" s="410"/>
      <c r="AA248" s="410"/>
      <c r="AB248" s="410"/>
      <c r="AC248" s="410"/>
    </row>
    <row r="249" spans="1:29" s="428" customFormat="1" ht="27" customHeight="1">
      <c r="A249" s="643"/>
      <c r="B249" s="643"/>
      <c r="C249" s="643"/>
      <c r="D249" s="643"/>
      <c r="E249" s="643"/>
      <c r="F249" s="643"/>
      <c r="G249" s="363">
        <f t="shared" si="26"/>
        <v>241</v>
      </c>
      <c r="H249" s="1344"/>
      <c r="I249" s="1172"/>
      <c r="J249" s="1106"/>
      <c r="K249" s="1104" t="s">
        <v>98</v>
      </c>
      <c r="L249" s="1097"/>
      <c r="M249" s="408" t="s">
        <v>727</v>
      </c>
      <c r="N249" s="639">
        <f>IFERROR(VLOOKUP(E249,'Balance de prueba'!$A$2:$F$500,6,0),0)+IFERROR(VLOOKUP(D249,'Balance de prueba'!$A$2:$F$500,6,0),0)+IFERROR(VLOOKUP(C249,'Balance de prueba'!$A$2:$F$500,6,0),0)+IFERROR(VLOOKUP(B249,'Balance de prueba'!$A$2:$F$500,6,0),0)+IFERROR(VLOOKUP(A249,'Balance de prueba'!$A$2:$F$500,6,0),0)+IFERROR(VLOOKUP(F249,'Balance de prueba'!$A$2:$F$500,6,0),0)</f>
        <v>0</v>
      </c>
      <c r="O249" s="385"/>
      <c r="P249" s="384"/>
      <c r="Q249" s="384"/>
      <c r="R249" s="367">
        <f t="shared" si="31"/>
        <v>0</v>
      </c>
      <c r="S249" s="410"/>
      <c r="T249" s="410"/>
      <c r="U249" s="410"/>
      <c r="V249" s="410"/>
      <c r="W249" s="410"/>
      <c r="X249" s="410"/>
      <c r="Y249" s="410"/>
      <c r="Z249" s="410"/>
      <c r="AA249" s="410"/>
      <c r="AB249" s="410"/>
      <c r="AC249" s="410"/>
    </row>
    <row r="250" spans="1:29" s="428" customFormat="1" ht="33" customHeight="1">
      <c r="A250" s="643"/>
      <c r="B250" s="643"/>
      <c r="C250" s="643"/>
      <c r="D250" s="643"/>
      <c r="E250" s="643"/>
      <c r="F250" s="643"/>
      <c r="G250" s="363">
        <f t="shared" si="26"/>
        <v>242</v>
      </c>
      <c r="H250" s="1344"/>
      <c r="I250" s="1172"/>
      <c r="J250" s="1106"/>
      <c r="K250" s="1101"/>
      <c r="L250" s="1103"/>
      <c r="M250" s="408" t="s">
        <v>854</v>
      </c>
      <c r="N250" s="639">
        <f>IFERROR(VLOOKUP(E250,'Balance de prueba'!$A$2:$F$500,6,0),0)+IFERROR(VLOOKUP(D250,'Balance de prueba'!$A$2:$F$500,6,0),0)+IFERROR(VLOOKUP(C250,'Balance de prueba'!$A$2:$F$500,6,0),0)+IFERROR(VLOOKUP(B250,'Balance de prueba'!$A$2:$F$500,6,0),0)+IFERROR(VLOOKUP(A250,'Balance de prueba'!$A$2:$F$500,6,0),0)+IFERROR(VLOOKUP(F250,'Balance de prueba'!$A$2:$F$500,6,0),0)</f>
        <v>0</v>
      </c>
      <c r="O250" s="385"/>
      <c r="P250" s="384"/>
      <c r="Q250" s="384"/>
      <c r="R250" s="367">
        <f t="shared" si="31"/>
        <v>0</v>
      </c>
      <c r="S250" s="410"/>
      <c r="T250" s="410"/>
      <c r="U250" s="410"/>
      <c r="V250" s="410"/>
      <c r="W250" s="410"/>
      <c r="X250" s="410"/>
      <c r="Y250" s="410"/>
      <c r="Z250" s="410"/>
      <c r="AA250" s="410"/>
      <c r="AB250" s="410"/>
      <c r="AC250" s="410"/>
    </row>
    <row r="251" spans="1:29" s="428" customFormat="1" ht="27" customHeight="1">
      <c r="A251" s="643"/>
      <c r="B251" s="643"/>
      <c r="C251" s="643"/>
      <c r="D251" s="643"/>
      <c r="E251" s="643"/>
      <c r="F251" s="643"/>
      <c r="G251" s="363">
        <f t="shared" si="26"/>
        <v>243</v>
      </c>
      <c r="H251" s="1344"/>
      <c r="I251" s="1172"/>
      <c r="J251" s="1106"/>
      <c r="K251" s="1156" t="s">
        <v>99</v>
      </c>
      <c r="L251" s="1030" t="s">
        <v>6</v>
      </c>
      <c r="M251" s="1031"/>
      <c r="N251" s="639">
        <f>IFERROR(VLOOKUP(E251,'Balance de prueba'!$A$2:$F$500,6,0),0)+IFERROR(VLOOKUP(D251,'Balance de prueba'!$A$2:$F$500,6,0),0)+IFERROR(VLOOKUP(C251,'Balance de prueba'!$A$2:$F$500,6,0),0)+IFERROR(VLOOKUP(B251,'Balance de prueba'!$A$2:$F$500,6,0),0)+IFERROR(VLOOKUP(A251,'Balance de prueba'!$A$2:$F$500,6,0),0)+IFERROR(VLOOKUP(F251,'Balance de prueba'!$A$2:$F$500,6,0),0)</f>
        <v>0</v>
      </c>
      <c r="O251" s="385"/>
      <c r="P251" s="384"/>
      <c r="Q251" s="395"/>
      <c r="R251" s="367">
        <f t="shared" si="31"/>
        <v>0</v>
      </c>
      <c r="S251" s="410"/>
      <c r="T251" s="410"/>
      <c r="U251" s="410"/>
      <c r="V251" s="410"/>
      <c r="W251" s="410"/>
      <c r="X251" s="410"/>
      <c r="Y251" s="410"/>
      <c r="Z251" s="410"/>
      <c r="AA251" s="410"/>
      <c r="AB251" s="410"/>
      <c r="AC251" s="410"/>
    </row>
    <row r="252" spans="1:29" s="428" customFormat="1" ht="27" customHeight="1">
      <c r="A252" s="643"/>
      <c r="B252" s="643"/>
      <c r="C252" s="643"/>
      <c r="D252" s="643"/>
      <c r="E252" s="643"/>
      <c r="F252" s="643"/>
      <c r="G252" s="363">
        <f t="shared" si="26"/>
        <v>244</v>
      </c>
      <c r="H252" s="1344"/>
      <c r="I252" s="1172"/>
      <c r="J252" s="1106"/>
      <c r="K252" s="1156"/>
      <c r="L252" s="1030" t="s">
        <v>12</v>
      </c>
      <c r="M252" s="1031"/>
      <c r="N252" s="639">
        <f>IFERROR(VLOOKUP(E252,'Balance de prueba'!$A$2:$F$500,6,0),0)+IFERROR(VLOOKUP(D252,'Balance de prueba'!$A$2:$F$500,6,0),0)+IFERROR(VLOOKUP(C252,'Balance de prueba'!$A$2:$F$500,6,0),0)+IFERROR(VLOOKUP(B252,'Balance de prueba'!$A$2:$F$500,6,0),0)+IFERROR(VLOOKUP(A252,'Balance de prueba'!$A$2:$F$500,6,0),0)+IFERROR(VLOOKUP(F252,'Balance de prueba'!$A$2:$F$500,6,0),0)</f>
        <v>0</v>
      </c>
      <c r="O252" s="385"/>
      <c r="P252" s="384"/>
      <c r="Q252" s="395"/>
      <c r="R252" s="367">
        <f t="shared" si="31"/>
        <v>0</v>
      </c>
      <c r="S252" s="410"/>
      <c r="T252" s="410"/>
      <c r="U252" s="410"/>
      <c r="V252" s="410"/>
      <c r="W252" s="410"/>
      <c r="X252" s="410"/>
      <c r="Y252" s="410"/>
      <c r="Z252" s="410"/>
      <c r="AA252" s="410"/>
      <c r="AB252" s="410"/>
      <c r="AC252" s="410"/>
    </row>
    <row r="253" spans="1:29" s="428" customFormat="1" ht="27" customHeight="1">
      <c r="A253" s="643"/>
      <c r="B253" s="643"/>
      <c r="C253" s="643"/>
      <c r="D253" s="643"/>
      <c r="E253" s="643"/>
      <c r="F253" s="643"/>
      <c r="G253" s="363">
        <f t="shared" si="26"/>
        <v>245</v>
      </c>
      <c r="H253" s="1344"/>
      <c r="I253" s="1172"/>
      <c r="J253" s="1106"/>
      <c r="K253" s="1156"/>
      <c r="L253" s="1030" t="s">
        <v>395</v>
      </c>
      <c r="M253" s="1031"/>
      <c r="N253" s="639">
        <f>IFERROR(VLOOKUP(E253,'Balance de prueba'!$A$2:$F$500,6,0),0)+IFERROR(VLOOKUP(D253,'Balance de prueba'!$A$2:$F$500,6,0),0)+IFERROR(VLOOKUP(C253,'Balance de prueba'!$A$2:$F$500,6,0),0)+IFERROR(VLOOKUP(B253,'Balance de prueba'!$A$2:$F$500,6,0),0)+IFERROR(VLOOKUP(A253,'Balance de prueba'!$A$2:$F$500,6,0),0)+IFERROR(VLOOKUP(F253,'Balance de prueba'!$A$2:$F$500,6,0),0)</f>
        <v>0</v>
      </c>
      <c r="O253" s="385"/>
      <c r="P253" s="384"/>
      <c r="Q253" s="395"/>
      <c r="R253" s="367">
        <f t="shared" si="31"/>
        <v>0</v>
      </c>
      <c r="S253" s="410"/>
      <c r="T253" s="410"/>
      <c r="U253" s="410"/>
      <c r="V253" s="410"/>
      <c r="W253" s="410"/>
      <c r="X253" s="410"/>
      <c r="Y253" s="410"/>
      <c r="Z253" s="410"/>
      <c r="AA253" s="410"/>
      <c r="AB253" s="410"/>
      <c r="AC253" s="410"/>
    </row>
    <row r="254" spans="1:29" s="428" customFormat="1" ht="27" customHeight="1">
      <c r="A254" s="643"/>
      <c r="B254" s="643"/>
      <c r="C254" s="643"/>
      <c r="D254" s="643"/>
      <c r="E254" s="643"/>
      <c r="F254" s="643"/>
      <c r="G254" s="363">
        <f t="shared" si="26"/>
        <v>246</v>
      </c>
      <c r="H254" s="1344"/>
      <c r="I254" s="1172"/>
      <c r="J254" s="1106"/>
      <c r="K254" s="1156"/>
      <c r="L254" s="1030" t="s">
        <v>396</v>
      </c>
      <c r="M254" s="1031"/>
      <c r="N254" s="639">
        <f>IFERROR(VLOOKUP(E254,'Balance de prueba'!$A$2:$F$500,6,0),0)+IFERROR(VLOOKUP(D254,'Balance de prueba'!$A$2:$F$500,6,0),0)+IFERROR(VLOOKUP(C254,'Balance de prueba'!$A$2:$F$500,6,0),0)+IFERROR(VLOOKUP(B254,'Balance de prueba'!$A$2:$F$500,6,0),0)+IFERROR(VLOOKUP(A254,'Balance de prueba'!$A$2:$F$500,6,0),0)+IFERROR(VLOOKUP(F254,'Balance de prueba'!$A$2:$F$500,6,0),0)</f>
        <v>0</v>
      </c>
      <c r="O254" s="385"/>
      <c r="P254" s="384"/>
      <c r="Q254" s="395"/>
      <c r="R254" s="367">
        <f t="shared" si="31"/>
        <v>0</v>
      </c>
      <c r="S254" s="410"/>
      <c r="T254" s="410"/>
      <c r="U254" s="410"/>
      <c r="V254" s="410"/>
      <c r="W254" s="410"/>
      <c r="X254" s="410"/>
      <c r="Y254" s="410"/>
      <c r="Z254" s="410"/>
      <c r="AA254" s="410"/>
      <c r="AB254" s="410"/>
      <c r="AC254" s="410"/>
    </row>
    <row r="255" spans="1:29" s="428" customFormat="1" ht="27" customHeight="1">
      <c r="A255" s="643"/>
      <c r="B255" s="643"/>
      <c r="C255" s="643"/>
      <c r="D255" s="643"/>
      <c r="E255" s="643"/>
      <c r="F255" s="643"/>
      <c r="G255" s="363">
        <f t="shared" si="26"/>
        <v>247</v>
      </c>
      <c r="H255" s="1344"/>
      <c r="I255" s="1172"/>
      <c r="J255" s="1106"/>
      <c r="K255" s="1156"/>
      <c r="L255" s="1030" t="s">
        <v>397</v>
      </c>
      <c r="M255" s="1031"/>
      <c r="N255" s="639">
        <f>IFERROR(VLOOKUP(E255,'Balance de prueba'!$A$2:$F$500,6,0),0)+IFERROR(VLOOKUP(D255,'Balance de prueba'!$A$2:$F$500,6,0),0)+IFERROR(VLOOKUP(C255,'Balance de prueba'!$A$2:$F$500,6,0),0)+IFERROR(VLOOKUP(B255,'Balance de prueba'!$A$2:$F$500,6,0),0)+IFERROR(VLOOKUP(A255,'Balance de prueba'!$A$2:$F$500,6,0),0)+IFERROR(VLOOKUP(F255,'Balance de prueba'!$A$2:$F$500,6,0),0)</f>
        <v>0</v>
      </c>
      <c r="O255" s="385"/>
      <c r="P255" s="384"/>
      <c r="Q255" s="395"/>
      <c r="R255" s="367">
        <f t="shared" si="31"/>
        <v>0</v>
      </c>
      <c r="S255" s="410"/>
      <c r="T255" s="410"/>
      <c r="U255" s="410"/>
      <c r="V255" s="410"/>
      <c r="W255" s="410"/>
      <c r="X255" s="410"/>
      <c r="Y255" s="410"/>
      <c r="Z255" s="410"/>
      <c r="AA255" s="410"/>
      <c r="AB255" s="410"/>
      <c r="AC255" s="410"/>
    </row>
    <row r="256" spans="1:29" s="428" customFormat="1" ht="27" customHeight="1">
      <c r="A256" s="643"/>
      <c r="B256" s="643"/>
      <c r="C256" s="643"/>
      <c r="D256" s="643"/>
      <c r="E256" s="643"/>
      <c r="F256" s="643"/>
      <c r="G256" s="363">
        <f t="shared" si="26"/>
        <v>248</v>
      </c>
      <c r="H256" s="1344"/>
      <c r="I256" s="1172"/>
      <c r="J256" s="1106"/>
      <c r="K256" s="1156"/>
      <c r="L256" s="1030" t="s">
        <v>11</v>
      </c>
      <c r="M256" s="1031"/>
      <c r="N256" s="639">
        <f>IFERROR(VLOOKUP(E256,'Balance de prueba'!$A$2:$F$500,6,0),0)+IFERROR(VLOOKUP(D256,'Balance de prueba'!$A$2:$F$500,6,0),0)+IFERROR(VLOOKUP(C256,'Balance de prueba'!$A$2:$F$500,6,0),0)+IFERROR(VLOOKUP(B256,'Balance de prueba'!$A$2:$F$500,6,0),0)+IFERROR(VLOOKUP(A256,'Balance de prueba'!$A$2:$F$500,6,0),0)+IFERROR(VLOOKUP(F256,'Balance de prueba'!$A$2:$F$500,6,0),0)</f>
        <v>0</v>
      </c>
      <c r="O256" s="385"/>
      <c r="P256" s="384"/>
      <c r="Q256" s="395"/>
      <c r="R256" s="367">
        <f t="shared" si="31"/>
        <v>0</v>
      </c>
      <c r="S256" s="410"/>
      <c r="T256" s="410"/>
      <c r="U256" s="410"/>
      <c r="V256" s="410"/>
      <c r="W256" s="410"/>
      <c r="X256" s="410"/>
      <c r="Y256" s="410"/>
      <c r="Z256" s="410"/>
      <c r="AA256" s="410"/>
      <c r="AB256" s="410"/>
      <c r="AC256" s="410"/>
    </row>
    <row r="257" spans="1:29" ht="27.75" customHeight="1">
      <c r="A257" s="640"/>
      <c r="B257" s="640"/>
      <c r="C257" s="640"/>
      <c r="D257" s="640"/>
      <c r="E257" s="640"/>
      <c r="F257" s="640"/>
      <c r="G257" s="363">
        <f t="shared" si="26"/>
        <v>249</v>
      </c>
      <c r="H257" s="1344"/>
      <c r="I257" s="1172"/>
      <c r="J257" s="1106"/>
      <c r="K257" s="1156"/>
      <c r="L257" s="1030" t="s">
        <v>399</v>
      </c>
      <c r="M257" s="1031"/>
      <c r="N257" s="639">
        <f>IFERROR(VLOOKUP(E257,'Balance de prueba'!$A$2:$F$500,6,0),0)+IFERROR(VLOOKUP(D257,'Balance de prueba'!$A$2:$F$500,6,0),0)+IFERROR(VLOOKUP(C257,'Balance de prueba'!$A$2:$F$500,6,0),0)+IFERROR(VLOOKUP(B257,'Balance de prueba'!$A$2:$F$500,6,0),0)+IFERROR(VLOOKUP(A257,'Balance de prueba'!$A$2:$F$500,6,0),0)+IFERROR(VLOOKUP(F257,'Balance de prueba'!$A$2:$F$500,6,0),0)</f>
        <v>0</v>
      </c>
      <c r="O257" s="385"/>
      <c r="P257" s="384"/>
      <c r="Q257" s="395"/>
      <c r="R257" s="367">
        <f t="shared" si="31"/>
        <v>0</v>
      </c>
      <c r="AC257" s="338"/>
    </row>
    <row r="258" spans="1:29" ht="30.75" customHeight="1">
      <c r="A258" s="640"/>
      <c r="B258" s="640"/>
      <c r="C258" s="640"/>
      <c r="D258" s="640"/>
      <c r="E258" s="640"/>
      <c r="F258" s="640"/>
      <c r="G258" s="363">
        <f t="shared" si="26"/>
        <v>250</v>
      </c>
      <c r="H258" s="1344"/>
      <c r="I258" s="1172"/>
      <c r="J258" s="1106"/>
      <c r="K258" s="1156"/>
      <c r="L258" s="1030" t="s">
        <v>398</v>
      </c>
      <c r="M258" s="1031"/>
      <c r="N258" s="639">
        <f>IFERROR(VLOOKUP(E258,'Balance de prueba'!$A$2:$F$500,6,0),0)+IFERROR(VLOOKUP(D258,'Balance de prueba'!$A$2:$F$500,6,0),0)+IFERROR(VLOOKUP(C258,'Balance de prueba'!$A$2:$F$500,6,0),0)+IFERROR(VLOOKUP(B258,'Balance de prueba'!$A$2:$F$500,6,0),0)+IFERROR(VLOOKUP(A258,'Balance de prueba'!$A$2:$F$500,6,0),0)+IFERROR(VLOOKUP(F258,'Balance de prueba'!$A$2:$F$500,6,0),0)</f>
        <v>0</v>
      </c>
      <c r="O258" s="385"/>
      <c r="P258" s="384"/>
      <c r="Q258" s="395"/>
      <c r="R258" s="367">
        <f t="shared" si="31"/>
        <v>0</v>
      </c>
      <c r="AC258" s="338"/>
    </row>
    <row r="259" spans="1:29" ht="30.75" customHeight="1">
      <c r="A259" s="640"/>
      <c r="B259" s="640"/>
      <c r="C259" s="640"/>
      <c r="D259" s="640"/>
      <c r="E259" s="640"/>
      <c r="F259" s="640"/>
      <c r="G259" s="363">
        <f t="shared" si="26"/>
        <v>251</v>
      </c>
      <c r="H259" s="1344"/>
      <c r="I259" s="1172"/>
      <c r="J259" s="1106"/>
      <c r="K259" s="1156"/>
      <c r="L259" s="1030" t="s">
        <v>400</v>
      </c>
      <c r="M259" s="1031"/>
      <c r="N259" s="639">
        <f>IFERROR(VLOOKUP(E259,'Balance de prueba'!$A$2:$F$500,6,0),0)+IFERROR(VLOOKUP(D259,'Balance de prueba'!$A$2:$F$500,6,0),0)+IFERROR(VLOOKUP(C259,'Balance de prueba'!$A$2:$F$500,6,0),0)+IFERROR(VLOOKUP(B259,'Balance de prueba'!$A$2:$F$500,6,0),0)+IFERROR(VLOOKUP(A259,'Balance de prueba'!$A$2:$F$500,6,0),0)+IFERROR(VLOOKUP(F259,'Balance de prueba'!$A$2:$F$500,6,0),0)</f>
        <v>0</v>
      </c>
      <c r="O259" s="385"/>
      <c r="P259" s="384"/>
      <c r="Q259" s="395"/>
      <c r="R259" s="367">
        <f t="shared" si="31"/>
        <v>0</v>
      </c>
      <c r="AC259" s="338"/>
    </row>
    <row r="260" spans="1:29" ht="30.75" customHeight="1">
      <c r="A260" s="640"/>
      <c r="B260" s="640"/>
      <c r="C260" s="640"/>
      <c r="D260" s="640"/>
      <c r="E260" s="640"/>
      <c r="F260" s="640"/>
      <c r="G260" s="363">
        <f t="shared" si="26"/>
        <v>252</v>
      </c>
      <c r="H260" s="1344"/>
      <c r="I260" s="1172"/>
      <c r="J260" s="1106"/>
      <c r="K260" s="1156"/>
      <c r="L260" s="1030" t="s">
        <v>401</v>
      </c>
      <c r="M260" s="1031"/>
      <c r="N260" s="639">
        <f>IFERROR(VLOOKUP(E260,'Balance de prueba'!$A$2:$F$500,6,0),0)+IFERROR(VLOOKUP(D260,'Balance de prueba'!$A$2:$F$500,6,0),0)+IFERROR(VLOOKUP(C260,'Balance de prueba'!$A$2:$F$500,6,0),0)+IFERROR(VLOOKUP(B260,'Balance de prueba'!$A$2:$F$500,6,0),0)+IFERROR(VLOOKUP(A260,'Balance de prueba'!$A$2:$F$500,6,0),0)+IFERROR(VLOOKUP(F260,'Balance de prueba'!$A$2:$F$500,6,0),0)</f>
        <v>0</v>
      </c>
      <c r="O260" s="385"/>
      <c r="P260" s="384"/>
      <c r="Q260" s="395"/>
      <c r="R260" s="367">
        <f t="shared" si="31"/>
        <v>0</v>
      </c>
      <c r="AC260" s="338"/>
    </row>
    <row r="261" spans="1:29" ht="30.75" customHeight="1">
      <c r="A261" s="640"/>
      <c r="B261" s="640"/>
      <c r="C261" s="640"/>
      <c r="D261" s="640"/>
      <c r="E261" s="640"/>
      <c r="F261" s="640"/>
      <c r="G261" s="363">
        <f t="shared" si="26"/>
        <v>253</v>
      </c>
      <c r="H261" s="1344"/>
      <c r="I261" s="1172"/>
      <c r="J261" s="1106"/>
      <c r="K261" s="1156"/>
      <c r="L261" s="1030" t="s">
        <v>402</v>
      </c>
      <c r="M261" s="1031"/>
      <c r="N261" s="639">
        <f>IFERROR(VLOOKUP(E261,'Balance de prueba'!$A$2:$F$500,6,0),0)+IFERROR(VLOOKUP(D261,'Balance de prueba'!$A$2:$F$500,6,0),0)+IFERROR(VLOOKUP(C261,'Balance de prueba'!$A$2:$F$500,6,0),0)+IFERROR(VLOOKUP(B261,'Balance de prueba'!$A$2:$F$500,6,0),0)+IFERROR(VLOOKUP(A261,'Balance de prueba'!$A$2:$F$500,6,0),0)+IFERROR(VLOOKUP(F261,'Balance de prueba'!$A$2:$F$500,6,0),0)</f>
        <v>0</v>
      </c>
      <c r="O261" s="385"/>
      <c r="P261" s="384"/>
      <c r="Q261" s="395"/>
      <c r="R261" s="367">
        <f t="shared" si="31"/>
        <v>0</v>
      </c>
      <c r="AC261" s="338"/>
    </row>
    <row r="262" spans="1:29" ht="26.25" customHeight="1">
      <c r="A262" s="640"/>
      <c r="B262" s="640"/>
      <c r="C262" s="640"/>
      <c r="D262" s="640"/>
      <c r="E262" s="640"/>
      <c r="F262" s="640"/>
      <c r="G262" s="363">
        <f t="shared" si="26"/>
        <v>254</v>
      </c>
      <c r="H262" s="1344"/>
      <c r="I262" s="1172"/>
      <c r="J262" s="1106"/>
      <c r="K262" s="1156"/>
      <c r="L262" s="1030" t="s">
        <v>403</v>
      </c>
      <c r="M262" s="1031"/>
      <c r="N262" s="639">
        <f>IFERROR(VLOOKUP(E262,'Balance de prueba'!$A$2:$F$500,6,0),0)+IFERROR(VLOOKUP(D262,'Balance de prueba'!$A$2:$F$500,6,0),0)+IFERROR(VLOOKUP(C262,'Balance de prueba'!$A$2:$F$500,6,0),0)+IFERROR(VLOOKUP(B262,'Balance de prueba'!$A$2:$F$500,6,0),0)+IFERROR(VLOOKUP(A262,'Balance de prueba'!$A$2:$F$500,6,0),0)+IFERROR(VLOOKUP(F262,'Balance de prueba'!$A$2:$F$500,6,0),0)</f>
        <v>0</v>
      </c>
      <c r="O262" s="385"/>
      <c r="P262" s="384"/>
      <c r="Q262" s="395"/>
      <c r="R262" s="367">
        <f t="shared" si="31"/>
        <v>0</v>
      </c>
      <c r="AC262" s="338"/>
    </row>
    <row r="263" spans="1:29" ht="23.25" customHeight="1">
      <c r="A263" s="640"/>
      <c r="B263" s="640"/>
      <c r="C263" s="640"/>
      <c r="D263" s="640"/>
      <c r="E263" s="640"/>
      <c r="F263" s="640"/>
      <c r="G263" s="363">
        <f t="shared" si="26"/>
        <v>255</v>
      </c>
      <c r="H263" s="1344"/>
      <c r="I263" s="1173"/>
      <c r="J263" s="1107"/>
      <c r="K263" s="1156"/>
      <c r="L263" s="1030" t="s">
        <v>185</v>
      </c>
      <c r="M263" s="1031"/>
      <c r="N263" s="639">
        <f>IFERROR(VLOOKUP(E263,'Balance de prueba'!$A$2:$F$500,6,0),0)+IFERROR(VLOOKUP(D263,'Balance de prueba'!$A$2:$F$500,6,0),0)+IFERROR(VLOOKUP(C263,'Balance de prueba'!$A$2:$F$500,6,0),0)+IFERROR(VLOOKUP(B263,'Balance de prueba'!$A$2:$F$500,6,0),0)+IFERROR(VLOOKUP(A263,'Balance de prueba'!$A$2:$F$500,6,0),0)+IFERROR(VLOOKUP(F263,'Balance de prueba'!$A$2:$F$500,6,0),0)</f>
        <v>0</v>
      </c>
      <c r="O263" s="385"/>
      <c r="P263" s="384"/>
      <c r="Q263" s="395"/>
      <c r="R263" s="367">
        <f t="shared" si="31"/>
        <v>0</v>
      </c>
      <c r="AC263" s="338"/>
    </row>
    <row r="264" spans="1:29" ht="30" customHeight="1">
      <c r="A264" s="640"/>
      <c r="B264" s="640"/>
      <c r="C264" s="640"/>
      <c r="D264" s="640"/>
      <c r="E264" s="640"/>
      <c r="F264" s="640"/>
      <c r="G264" s="363">
        <f t="shared" si="26"/>
        <v>256</v>
      </c>
      <c r="H264" s="1344"/>
      <c r="I264" s="1161" t="s">
        <v>651</v>
      </c>
      <c r="J264" s="1163"/>
      <c r="K264" s="1163"/>
      <c r="L264" s="1163"/>
      <c r="M264" s="1164"/>
      <c r="N264" s="379">
        <f>N265+N270+N291</f>
        <v>0</v>
      </c>
      <c r="O264" s="379">
        <f t="shared" ref="O264:R264" si="33">O265+O270+O291</f>
        <v>0</v>
      </c>
      <c r="P264" s="379">
        <f t="shared" si="33"/>
        <v>0</v>
      </c>
      <c r="Q264" s="379">
        <f t="shared" si="33"/>
        <v>0</v>
      </c>
      <c r="R264" s="379">
        <f t="shared" si="33"/>
        <v>0</v>
      </c>
      <c r="AC264" s="338"/>
    </row>
    <row r="265" spans="1:29" ht="30" customHeight="1">
      <c r="A265" s="640"/>
      <c r="B265" s="640"/>
      <c r="C265" s="640"/>
      <c r="D265" s="640"/>
      <c r="E265" s="640"/>
      <c r="F265" s="640"/>
      <c r="G265" s="363">
        <f t="shared" si="26"/>
        <v>257</v>
      </c>
      <c r="H265" s="1344"/>
      <c r="I265" s="1171"/>
      <c r="J265" s="1161" t="s">
        <v>394</v>
      </c>
      <c r="K265" s="1174"/>
      <c r="L265" s="1174"/>
      <c r="M265" s="1175"/>
      <c r="N265" s="379">
        <f>SUM(N266:N269)</f>
        <v>0</v>
      </c>
      <c r="O265" s="379">
        <f t="shared" ref="O265:R265" si="34">SUM(O266:O269)</f>
        <v>0</v>
      </c>
      <c r="P265" s="379">
        <f t="shared" si="34"/>
        <v>0</v>
      </c>
      <c r="Q265" s="379">
        <f t="shared" si="34"/>
        <v>0</v>
      </c>
      <c r="R265" s="379">
        <f t="shared" si="34"/>
        <v>0</v>
      </c>
      <c r="AC265" s="338"/>
    </row>
    <row r="266" spans="1:29" ht="23.25" customHeight="1">
      <c r="A266" s="640"/>
      <c r="B266" s="640"/>
      <c r="C266" s="640"/>
      <c r="D266" s="640"/>
      <c r="E266" s="640"/>
      <c r="F266" s="640"/>
      <c r="G266" s="363">
        <f t="shared" si="26"/>
        <v>258</v>
      </c>
      <c r="H266" s="1344"/>
      <c r="I266" s="1172"/>
      <c r="J266" s="1105"/>
      <c r="K266" s="1260" t="s">
        <v>383</v>
      </c>
      <c r="L266" s="1121"/>
      <c r="M266" s="401" t="s">
        <v>384</v>
      </c>
      <c r="N266" s="639">
        <f>IFERROR(VLOOKUP(E266,'Balance de prueba'!$A$2:$F$500,6,0),0)+IFERROR(VLOOKUP(D266,'Balance de prueba'!$A$2:$F$500,6,0),0)+IFERROR(VLOOKUP(C266,'Balance de prueba'!$A$2:$F$500,6,0),0)+IFERROR(VLOOKUP(B266,'Balance de prueba'!$A$2:$F$500,6,0),0)+IFERROR(VLOOKUP(A266,'Balance de prueba'!$A$2:$F$500,6,0),0)+IFERROR(VLOOKUP(F266,'Balance de prueba'!$A$2:$F$500,6,0),0)</f>
        <v>0</v>
      </c>
      <c r="O266" s="385"/>
      <c r="P266" s="384"/>
      <c r="Q266" s="384"/>
      <c r="R266" s="367">
        <f t="shared" ref="R266:R330" si="35">N266+O266-P266+Q266</f>
        <v>0</v>
      </c>
      <c r="AC266" s="338"/>
    </row>
    <row r="267" spans="1:29" ht="23.25" customHeight="1">
      <c r="A267" s="640"/>
      <c r="B267" s="640"/>
      <c r="C267" s="640"/>
      <c r="D267" s="640"/>
      <c r="E267" s="640"/>
      <c r="F267" s="640"/>
      <c r="G267" s="363">
        <f t="shared" ref="G267:G330" si="36">G266+1</f>
        <v>259</v>
      </c>
      <c r="H267" s="1344"/>
      <c r="I267" s="1172"/>
      <c r="J267" s="1106"/>
      <c r="K267" s="1121"/>
      <c r="L267" s="1121"/>
      <c r="M267" s="401" t="s">
        <v>385</v>
      </c>
      <c r="N267" s="639">
        <f>IFERROR(VLOOKUP(E267,'Balance de prueba'!$A$2:$F$500,6,0),0)+IFERROR(VLOOKUP(D267,'Balance de prueba'!$A$2:$F$500,6,0),0)+IFERROR(VLOOKUP(C267,'Balance de prueba'!$A$2:$F$500,6,0),0)+IFERROR(VLOOKUP(B267,'Balance de prueba'!$A$2:$F$500,6,0),0)+IFERROR(VLOOKUP(A267,'Balance de prueba'!$A$2:$F$500,6,0),0)+IFERROR(VLOOKUP(F267,'Balance de prueba'!$A$2:$F$500,6,0),0)</f>
        <v>0</v>
      </c>
      <c r="O267" s="385"/>
      <c r="P267" s="384"/>
      <c r="Q267" s="384"/>
      <c r="R267" s="367">
        <f t="shared" si="35"/>
        <v>0</v>
      </c>
      <c r="AC267" s="338"/>
    </row>
    <row r="268" spans="1:29" ht="23.25" customHeight="1">
      <c r="A268" s="640"/>
      <c r="B268" s="640"/>
      <c r="C268" s="640"/>
      <c r="D268" s="640"/>
      <c r="E268" s="640"/>
      <c r="F268" s="640"/>
      <c r="G268" s="363">
        <f t="shared" si="36"/>
        <v>260</v>
      </c>
      <c r="H268" s="1344"/>
      <c r="I268" s="1172"/>
      <c r="J268" s="1106"/>
      <c r="K268" s="1121"/>
      <c r="L268" s="1121"/>
      <c r="M268" s="401" t="s">
        <v>386</v>
      </c>
      <c r="N268" s="639">
        <f>IFERROR(VLOOKUP(E268,'Balance de prueba'!$A$2:$F$500,6,0),0)+IFERROR(VLOOKUP(D268,'Balance de prueba'!$A$2:$F$500,6,0),0)+IFERROR(VLOOKUP(C268,'Balance de prueba'!$A$2:$F$500,6,0),0)+IFERROR(VLOOKUP(B268,'Balance de prueba'!$A$2:$F$500,6,0),0)+IFERROR(VLOOKUP(A268,'Balance de prueba'!$A$2:$F$500,6,0),0)+IFERROR(VLOOKUP(F268,'Balance de prueba'!$A$2:$F$500,6,0),0)</f>
        <v>0</v>
      </c>
      <c r="O268" s="385"/>
      <c r="P268" s="384"/>
      <c r="Q268" s="384"/>
      <c r="R268" s="367">
        <f t="shared" si="35"/>
        <v>0</v>
      </c>
      <c r="AC268" s="338"/>
    </row>
    <row r="269" spans="1:29" ht="23.25" customHeight="1">
      <c r="A269" s="640"/>
      <c r="B269" s="640"/>
      <c r="C269" s="640"/>
      <c r="D269" s="640"/>
      <c r="E269" s="640"/>
      <c r="F269" s="640"/>
      <c r="G269" s="363">
        <f t="shared" si="36"/>
        <v>261</v>
      </c>
      <c r="H269" s="1344"/>
      <c r="I269" s="1172"/>
      <c r="J269" s="1106"/>
      <c r="K269" s="1121"/>
      <c r="L269" s="1121"/>
      <c r="M269" s="401" t="s">
        <v>387</v>
      </c>
      <c r="N269" s="639">
        <f>IFERROR(VLOOKUP(E269,'Balance de prueba'!$A$2:$F$500,6,0),0)+IFERROR(VLOOKUP(D269,'Balance de prueba'!$A$2:$F$500,6,0),0)+IFERROR(VLOOKUP(C269,'Balance de prueba'!$A$2:$F$500,6,0),0)+IFERROR(VLOOKUP(B269,'Balance de prueba'!$A$2:$F$500,6,0),0)+IFERROR(VLOOKUP(A269,'Balance de prueba'!$A$2:$F$500,6,0),0)+IFERROR(VLOOKUP(F269,'Balance de prueba'!$A$2:$F$500,6,0),0)</f>
        <v>0</v>
      </c>
      <c r="O269" s="385"/>
      <c r="P269" s="384"/>
      <c r="Q269" s="384"/>
      <c r="R269" s="367">
        <f t="shared" si="35"/>
        <v>0</v>
      </c>
      <c r="AC269" s="338"/>
    </row>
    <row r="270" spans="1:29" ht="27.75" customHeight="1">
      <c r="A270" s="640"/>
      <c r="B270" s="640"/>
      <c r="C270" s="640"/>
      <c r="D270" s="640"/>
      <c r="E270" s="640"/>
      <c r="F270" s="640"/>
      <c r="G270" s="363">
        <f t="shared" si="36"/>
        <v>262</v>
      </c>
      <c r="H270" s="1344"/>
      <c r="I270" s="1172"/>
      <c r="J270" s="1161" t="s">
        <v>413</v>
      </c>
      <c r="K270" s="1261"/>
      <c r="L270" s="1261"/>
      <c r="M270" s="1262"/>
      <c r="N270" s="388">
        <f>SUM(N271:N290)</f>
        <v>0</v>
      </c>
      <c r="O270" s="388">
        <f t="shared" ref="O270:R270" si="37">SUM(O271:O290)</f>
        <v>0</v>
      </c>
      <c r="P270" s="388">
        <f t="shared" si="37"/>
        <v>0</v>
      </c>
      <c r="Q270" s="388">
        <f t="shared" si="37"/>
        <v>0</v>
      </c>
      <c r="R270" s="388">
        <f t="shared" si="37"/>
        <v>0</v>
      </c>
      <c r="AC270" s="338"/>
    </row>
    <row r="271" spans="1:29" ht="23.25" customHeight="1">
      <c r="A271" s="640"/>
      <c r="B271" s="640"/>
      <c r="C271" s="640"/>
      <c r="D271" s="640"/>
      <c r="E271" s="640"/>
      <c r="F271" s="640"/>
      <c r="G271" s="363">
        <f t="shared" si="36"/>
        <v>263</v>
      </c>
      <c r="H271" s="1344"/>
      <c r="I271" s="1172"/>
      <c r="J271" s="1105"/>
      <c r="K271" s="1030" t="s">
        <v>857</v>
      </c>
      <c r="L271" s="1063"/>
      <c r="M271" s="1031"/>
      <c r="N271" s="639">
        <f>IFERROR(VLOOKUP(E271,'Balance de prueba'!$A$2:$F$500,6,0),0)+IFERROR(VLOOKUP(D271,'Balance de prueba'!$A$2:$F$500,6,0),0)+IFERROR(VLOOKUP(C271,'Balance de prueba'!$A$2:$F$500,6,0),0)+IFERROR(VLOOKUP(B271,'Balance de prueba'!$A$2:$F$500,6,0),0)+IFERROR(VLOOKUP(A271,'Balance de prueba'!$A$2:$F$500,6,0),0)+IFERROR(VLOOKUP(F271,'Balance de prueba'!$A$2:$F$500,6,0),0)</f>
        <v>0</v>
      </c>
      <c r="O271" s="385"/>
      <c r="P271" s="384"/>
      <c r="Q271" s="384"/>
      <c r="R271" s="367">
        <f t="shared" si="35"/>
        <v>0</v>
      </c>
      <c r="AC271" s="338"/>
    </row>
    <row r="272" spans="1:29" ht="23.25" customHeight="1">
      <c r="A272" s="640"/>
      <c r="B272" s="640"/>
      <c r="C272" s="640"/>
      <c r="D272" s="640"/>
      <c r="E272" s="640"/>
      <c r="F272" s="640"/>
      <c r="G272" s="363">
        <f t="shared" si="36"/>
        <v>264</v>
      </c>
      <c r="H272" s="1344"/>
      <c r="I272" s="1172"/>
      <c r="J272" s="1106"/>
      <c r="K272" s="1030" t="s">
        <v>25</v>
      </c>
      <c r="L272" s="1063"/>
      <c r="M272" s="1031"/>
      <c r="N272" s="639">
        <f>IFERROR(VLOOKUP(E272,'Balance de prueba'!$A$2:$F$500,6,0),0)+IFERROR(VLOOKUP(D272,'Balance de prueba'!$A$2:$F$500,6,0),0)+IFERROR(VLOOKUP(C272,'Balance de prueba'!$A$2:$F$500,6,0),0)+IFERROR(VLOOKUP(B272,'Balance de prueba'!$A$2:$F$500,6,0),0)+IFERROR(VLOOKUP(A272,'Balance de prueba'!$A$2:$F$500,6,0),0)+IFERROR(VLOOKUP(F272,'Balance de prueba'!$A$2:$F$500,6,0),0)</f>
        <v>0</v>
      </c>
      <c r="O272" s="385"/>
      <c r="P272" s="384"/>
      <c r="Q272" s="384"/>
      <c r="R272" s="367">
        <f t="shared" si="35"/>
        <v>0</v>
      </c>
      <c r="AC272" s="338"/>
    </row>
    <row r="273" spans="1:29" ht="23.25" customHeight="1">
      <c r="A273" s="640"/>
      <c r="B273" s="640"/>
      <c r="C273" s="640"/>
      <c r="D273" s="640"/>
      <c r="E273" s="640"/>
      <c r="F273" s="640"/>
      <c r="G273" s="363">
        <f t="shared" si="36"/>
        <v>265</v>
      </c>
      <c r="H273" s="1344"/>
      <c r="I273" s="1172"/>
      <c r="J273" s="1106"/>
      <c r="K273" s="1030" t="s">
        <v>28</v>
      </c>
      <c r="L273" s="1063"/>
      <c r="M273" s="1031"/>
      <c r="N273" s="639">
        <f>IFERROR(VLOOKUP(E273,'Balance de prueba'!$A$2:$F$500,6,0),0)+IFERROR(VLOOKUP(D273,'Balance de prueba'!$A$2:$F$500,6,0),0)+IFERROR(VLOOKUP(C273,'Balance de prueba'!$A$2:$F$500,6,0),0)+IFERROR(VLOOKUP(B273,'Balance de prueba'!$A$2:$F$500,6,0),0)+IFERROR(VLOOKUP(A273,'Balance de prueba'!$A$2:$F$500,6,0),0)+IFERROR(VLOOKUP(F273,'Balance de prueba'!$A$2:$F$500,6,0),0)</f>
        <v>0</v>
      </c>
      <c r="O273" s="385"/>
      <c r="P273" s="384"/>
      <c r="Q273" s="384"/>
      <c r="R273" s="367">
        <f t="shared" si="35"/>
        <v>0</v>
      </c>
      <c r="AC273" s="338"/>
    </row>
    <row r="274" spans="1:29" ht="23.25" customHeight="1">
      <c r="A274" s="640"/>
      <c r="B274" s="640"/>
      <c r="C274" s="640"/>
      <c r="D274" s="640"/>
      <c r="E274" s="640"/>
      <c r="F274" s="640"/>
      <c r="G274" s="363">
        <f t="shared" si="36"/>
        <v>266</v>
      </c>
      <c r="H274" s="1344"/>
      <c r="I274" s="1172"/>
      <c r="J274" s="1106"/>
      <c r="K274" s="1022" t="s">
        <v>388</v>
      </c>
      <c r="L274" s="1250"/>
      <c r="M274" s="1023"/>
      <c r="N274" s="639">
        <f>IFERROR(VLOOKUP(E274,'Balance de prueba'!$A$2:$F$500,6,0),0)+IFERROR(VLOOKUP(D274,'Balance de prueba'!$A$2:$F$500,6,0),0)+IFERROR(VLOOKUP(C274,'Balance de prueba'!$A$2:$F$500,6,0),0)+IFERROR(VLOOKUP(B274,'Balance de prueba'!$A$2:$F$500,6,0),0)+IFERROR(VLOOKUP(A274,'Balance de prueba'!$A$2:$F$500,6,0),0)+IFERROR(VLOOKUP(F274,'Balance de prueba'!$A$2:$F$500,6,0),0)</f>
        <v>0</v>
      </c>
      <c r="O274" s="385"/>
      <c r="P274" s="385"/>
      <c r="Q274" s="385"/>
      <c r="R274" s="367">
        <f t="shared" si="35"/>
        <v>0</v>
      </c>
      <c r="AC274" s="338"/>
    </row>
    <row r="275" spans="1:29" ht="23.25" customHeight="1">
      <c r="A275" s="640"/>
      <c r="B275" s="640"/>
      <c r="C275" s="640"/>
      <c r="D275" s="640"/>
      <c r="E275" s="640"/>
      <c r="F275" s="640"/>
      <c r="G275" s="363">
        <f t="shared" si="36"/>
        <v>267</v>
      </c>
      <c r="H275" s="1344"/>
      <c r="I275" s="1172"/>
      <c r="J275" s="1106"/>
      <c r="K275" s="1030" t="s">
        <v>29</v>
      </c>
      <c r="L275" s="1063"/>
      <c r="M275" s="1031"/>
      <c r="N275" s="639">
        <f>IFERROR(VLOOKUP(E275,'Balance de prueba'!$A$2:$F$500,6,0),0)+IFERROR(VLOOKUP(D275,'Balance de prueba'!$A$2:$F$500,6,0),0)+IFERROR(VLOOKUP(C275,'Balance de prueba'!$A$2:$F$500,6,0),0)+IFERROR(VLOOKUP(B275,'Balance de prueba'!$A$2:$F$500,6,0),0)+IFERROR(VLOOKUP(A275,'Balance de prueba'!$A$2:$F$500,6,0),0)+IFERROR(VLOOKUP(F275,'Balance de prueba'!$A$2:$F$500,6,0),0)</f>
        <v>0</v>
      </c>
      <c r="O275" s="385"/>
      <c r="P275" s="384"/>
      <c r="Q275" s="384"/>
      <c r="R275" s="367">
        <f t="shared" si="35"/>
        <v>0</v>
      </c>
      <c r="AC275" s="338"/>
    </row>
    <row r="276" spans="1:29" ht="23.25" customHeight="1">
      <c r="A276" s="640"/>
      <c r="B276" s="640"/>
      <c r="C276" s="640"/>
      <c r="D276" s="640"/>
      <c r="E276" s="640"/>
      <c r="F276" s="640"/>
      <c r="G276" s="363">
        <f t="shared" si="36"/>
        <v>268</v>
      </c>
      <c r="H276" s="1344"/>
      <c r="I276" s="1172"/>
      <c r="J276" s="1106"/>
      <c r="K276" s="1104" t="s">
        <v>330</v>
      </c>
      <c r="L276" s="1097"/>
      <c r="M276" s="401" t="s">
        <v>331</v>
      </c>
      <c r="N276" s="639">
        <f>IFERROR(VLOOKUP(E276,'Balance de prueba'!$A$2:$F$500,6,0),0)+IFERROR(VLOOKUP(D276,'Balance de prueba'!$A$2:$F$500,6,0),0)+IFERROR(VLOOKUP(C276,'Balance de prueba'!$A$2:$F$500,6,0),0)+IFERROR(VLOOKUP(B276,'Balance de prueba'!$A$2:$F$500,6,0),0)+IFERROR(VLOOKUP(A276,'Balance de prueba'!$A$2:$F$500,6,0),0)+IFERROR(VLOOKUP(F276,'Balance de prueba'!$A$2:$F$500,6,0),0)</f>
        <v>0</v>
      </c>
      <c r="O276" s="385"/>
      <c r="P276" s="384"/>
      <c r="Q276" s="384"/>
      <c r="R276" s="367">
        <f t="shared" si="35"/>
        <v>0</v>
      </c>
      <c r="AC276" s="338"/>
    </row>
    <row r="277" spans="1:29" ht="32.25" customHeight="1">
      <c r="A277" s="640"/>
      <c r="B277" s="640"/>
      <c r="C277" s="640"/>
      <c r="D277" s="640"/>
      <c r="E277" s="640"/>
      <c r="F277" s="640"/>
      <c r="G277" s="363">
        <f t="shared" si="36"/>
        <v>269</v>
      </c>
      <c r="H277" s="1344"/>
      <c r="I277" s="1172"/>
      <c r="J277" s="1106"/>
      <c r="K277" s="1098"/>
      <c r="L277" s="1100"/>
      <c r="M277" s="401" t="s">
        <v>406</v>
      </c>
      <c r="N277" s="639">
        <f>IFERROR(VLOOKUP(E277,'Balance de prueba'!$A$2:$F$500,6,0),0)+IFERROR(VLOOKUP(D277,'Balance de prueba'!$A$2:$F$500,6,0),0)+IFERROR(VLOOKUP(C277,'Balance de prueba'!$A$2:$F$500,6,0),0)+IFERROR(VLOOKUP(B277,'Balance de prueba'!$A$2:$F$500,6,0),0)+IFERROR(VLOOKUP(A277,'Balance de prueba'!$A$2:$F$500,6,0),0)+IFERROR(VLOOKUP(F277,'Balance de prueba'!$A$2:$F$500,6,0),0)</f>
        <v>0</v>
      </c>
      <c r="O277" s="385"/>
      <c r="P277" s="384"/>
      <c r="Q277" s="384"/>
      <c r="R277" s="367">
        <f t="shared" si="35"/>
        <v>0</v>
      </c>
      <c r="AC277" s="338"/>
    </row>
    <row r="278" spans="1:29" ht="23.25" customHeight="1">
      <c r="A278" s="640"/>
      <c r="B278" s="640"/>
      <c r="C278" s="640"/>
      <c r="D278" s="640"/>
      <c r="E278" s="640"/>
      <c r="F278" s="640"/>
      <c r="G278" s="363">
        <f t="shared" si="36"/>
        <v>270</v>
      </c>
      <c r="H278" s="1344"/>
      <c r="I278" s="1172"/>
      <c r="J278" s="1106"/>
      <c r="K278" s="1101"/>
      <c r="L278" s="1103"/>
      <c r="M278" s="401" t="s">
        <v>332</v>
      </c>
      <c r="N278" s="639">
        <f>IFERROR(VLOOKUP(E278,'Balance de prueba'!$A$2:$F$500,6,0),0)+IFERROR(VLOOKUP(D278,'Balance de prueba'!$A$2:$F$500,6,0),0)+IFERROR(VLOOKUP(C278,'Balance de prueba'!$A$2:$F$500,6,0),0)+IFERROR(VLOOKUP(B278,'Balance de prueba'!$A$2:$F$500,6,0),0)+IFERROR(VLOOKUP(A278,'Balance de prueba'!$A$2:$F$500,6,0),0)+IFERROR(VLOOKUP(F278,'Balance de prueba'!$A$2:$F$500,6,0),0)</f>
        <v>0</v>
      </c>
      <c r="O278" s="385"/>
      <c r="P278" s="384"/>
      <c r="Q278" s="384"/>
      <c r="R278" s="367">
        <f t="shared" si="35"/>
        <v>0</v>
      </c>
      <c r="AC278" s="338"/>
    </row>
    <row r="279" spans="1:29" ht="23.25" customHeight="1">
      <c r="A279" s="640"/>
      <c r="B279" s="640"/>
      <c r="C279" s="640"/>
      <c r="D279" s="640"/>
      <c r="E279" s="640"/>
      <c r="F279" s="640"/>
      <c r="G279" s="363">
        <f t="shared" si="36"/>
        <v>271</v>
      </c>
      <c r="H279" s="1344"/>
      <c r="I279" s="1172"/>
      <c r="J279" s="1106"/>
      <c r="K279" s="1104" t="s">
        <v>409</v>
      </c>
      <c r="L279" s="1097"/>
      <c r="M279" s="401" t="s">
        <v>331</v>
      </c>
      <c r="N279" s="639">
        <f>IFERROR(VLOOKUP(E279,'Balance de prueba'!$A$2:$F$500,6,0),0)+IFERROR(VLOOKUP(D279,'Balance de prueba'!$A$2:$F$500,6,0),0)+IFERROR(VLOOKUP(C279,'Balance de prueba'!$A$2:$F$500,6,0),0)+IFERROR(VLOOKUP(B279,'Balance de prueba'!$A$2:$F$500,6,0),0)+IFERROR(VLOOKUP(A279,'Balance de prueba'!$A$2:$F$500,6,0),0)+IFERROR(VLOOKUP(F279,'Balance de prueba'!$A$2:$F$500,6,0),0)</f>
        <v>0</v>
      </c>
      <c r="O279" s="385"/>
      <c r="P279" s="384"/>
      <c r="Q279" s="384"/>
      <c r="R279" s="367">
        <f t="shared" si="35"/>
        <v>0</v>
      </c>
      <c r="AC279" s="338"/>
    </row>
    <row r="280" spans="1:29" ht="30.75" customHeight="1">
      <c r="A280" s="640"/>
      <c r="B280" s="640"/>
      <c r="C280" s="640"/>
      <c r="D280" s="640"/>
      <c r="E280" s="640"/>
      <c r="F280" s="640"/>
      <c r="G280" s="363">
        <f t="shared" si="36"/>
        <v>272</v>
      </c>
      <c r="H280" s="1344"/>
      <c r="I280" s="1172"/>
      <c r="J280" s="1106"/>
      <c r="K280" s="1098"/>
      <c r="L280" s="1100"/>
      <c r="M280" s="401" t="s">
        <v>406</v>
      </c>
      <c r="N280" s="639">
        <f>IFERROR(VLOOKUP(E280,'Balance de prueba'!$A$2:$F$500,6,0),0)+IFERROR(VLOOKUP(D280,'Balance de prueba'!$A$2:$F$500,6,0),0)+IFERROR(VLOOKUP(C280,'Balance de prueba'!$A$2:$F$500,6,0),0)+IFERROR(VLOOKUP(B280,'Balance de prueba'!$A$2:$F$500,6,0),0)+IFERROR(VLOOKUP(A280,'Balance de prueba'!$A$2:$F$500,6,0),0)+IFERROR(VLOOKUP(F280,'Balance de prueba'!$A$2:$F$500,6,0),0)</f>
        <v>0</v>
      </c>
      <c r="O280" s="385"/>
      <c r="P280" s="384"/>
      <c r="Q280" s="384"/>
      <c r="R280" s="367">
        <f t="shared" si="35"/>
        <v>0</v>
      </c>
      <c r="AC280" s="338"/>
    </row>
    <row r="281" spans="1:29" ht="23.25" customHeight="1">
      <c r="A281" s="640"/>
      <c r="B281" s="640"/>
      <c r="C281" s="640"/>
      <c r="D281" s="640"/>
      <c r="E281" s="640"/>
      <c r="F281" s="640"/>
      <c r="G281" s="363">
        <f t="shared" si="36"/>
        <v>273</v>
      </c>
      <c r="H281" s="1344"/>
      <c r="I281" s="1172"/>
      <c r="J281" s="1106"/>
      <c r="K281" s="1101"/>
      <c r="L281" s="1103"/>
      <c r="M281" s="401" t="s">
        <v>332</v>
      </c>
      <c r="N281" s="639">
        <f>IFERROR(VLOOKUP(E281,'Balance de prueba'!$A$2:$F$500,6,0),0)+IFERROR(VLOOKUP(D281,'Balance de prueba'!$A$2:$F$500,6,0),0)+IFERROR(VLOOKUP(C281,'Balance de prueba'!$A$2:$F$500,6,0),0)+IFERROR(VLOOKUP(B281,'Balance de prueba'!$A$2:$F$500,6,0),0)+IFERROR(VLOOKUP(A281,'Balance de prueba'!$A$2:$F$500,6,0),0)+IFERROR(VLOOKUP(F281,'Balance de prueba'!$A$2:$F$500,6,0),0)</f>
        <v>0</v>
      </c>
      <c r="O281" s="385"/>
      <c r="P281" s="384"/>
      <c r="Q281" s="384"/>
      <c r="R281" s="367">
        <f t="shared" si="35"/>
        <v>0</v>
      </c>
      <c r="AC281" s="338"/>
    </row>
    <row r="282" spans="1:29" ht="23.25" customHeight="1">
      <c r="A282" s="640"/>
      <c r="B282" s="640"/>
      <c r="C282" s="640"/>
      <c r="D282" s="640"/>
      <c r="E282" s="640"/>
      <c r="F282" s="640"/>
      <c r="G282" s="363">
        <f t="shared" si="36"/>
        <v>274</v>
      </c>
      <c r="H282" s="1344"/>
      <c r="I282" s="1172"/>
      <c r="J282" s="1106"/>
      <c r="K282" s="1104" t="s">
        <v>333</v>
      </c>
      <c r="L282" s="1097"/>
      <c r="M282" s="401" t="s">
        <v>331</v>
      </c>
      <c r="N282" s="639">
        <f>IFERROR(VLOOKUP(E282,'Balance de prueba'!$A$2:$F$500,6,0),0)+IFERROR(VLOOKUP(D282,'Balance de prueba'!$A$2:$F$500,6,0),0)+IFERROR(VLOOKUP(C282,'Balance de prueba'!$A$2:$F$500,6,0),0)+IFERROR(VLOOKUP(B282,'Balance de prueba'!$A$2:$F$500,6,0),0)+IFERROR(VLOOKUP(A282,'Balance de prueba'!$A$2:$F$500,6,0),0)+IFERROR(VLOOKUP(F282,'Balance de prueba'!$A$2:$F$500,6,0),0)</f>
        <v>0</v>
      </c>
      <c r="O282" s="385"/>
      <c r="P282" s="384"/>
      <c r="Q282" s="384"/>
      <c r="R282" s="367">
        <f t="shared" si="35"/>
        <v>0</v>
      </c>
      <c r="AC282" s="338"/>
    </row>
    <row r="283" spans="1:29" ht="31.5" customHeight="1">
      <c r="A283" s="640"/>
      <c r="B283" s="640"/>
      <c r="C283" s="640"/>
      <c r="D283" s="640"/>
      <c r="E283" s="640"/>
      <c r="F283" s="640"/>
      <c r="G283" s="363">
        <f t="shared" si="36"/>
        <v>275</v>
      </c>
      <c r="H283" s="1344"/>
      <c r="I283" s="1172"/>
      <c r="J283" s="1106"/>
      <c r="K283" s="1098"/>
      <c r="L283" s="1100"/>
      <c r="M283" s="401" t="s">
        <v>406</v>
      </c>
      <c r="N283" s="639">
        <f>IFERROR(VLOOKUP(E283,'Balance de prueba'!$A$2:$F$500,6,0),0)+IFERROR(VLOOKUP(D283,'Balance de prueba'!$A$2:$F$500,6,0),0)+IFERROR(VLOOKUP(C283,'Balance de prueba'!$A$2:$F$500,6,0),0)+IFERROR(VLOOKUP(B283,'Balance de prueba'!$A$2:$F$500,6,0),0)+IFERROR(VLOOKUP(A283,'Balance de prueba'!$A$2:$F$500,6,0),0)+IFERROR(VLOOKUP(F283,'Balance de prueba'!$A$2:$F$500,6,0),0)</f>
        <v>0</v>
      </c>
      <c r="O283" s="385"/>
      <c r="P283" s="384"/>
      <c r="Q283" s="384"/>
      <c r="R283" s="367">
        <f t="shared" si="35"/>
        <v>0</v>
      </c>
      <c r="AC283" s="338"/>
    </row>
    <row r="284" spans="1:29" ht="23.25" customHeight="1">
      <c r="A284" s="640"/>
      <c r="B284" s="640"/>
      <c r="C284" s="640"/>
      <c r="D284" s="640"/>
      <c r="E284" s="640"/>
      <c r="F284" s="640"/>
      <c r="G284" s="363">
        <f t="shared" si="36"/>
        <v>276</v>
      </c>
      <c r="H284" s="1344"/>
      <c r="I284" s="1172"/>
      <c r="J284" s="1106"/>
      <c r="K284" s="1101"/>
      <c r="L284" s="1103"/>
      <c r="M284" s="401" t="s">
        <v>332</v>
      </c>
      <c r="N284" s="639">
        <f>IFERROR(VLOOKUP(E284,'Balance de prueba'!$A$2:$F$500,6,0),0)+IFERROR(VLOOKUP(D284,'Balance de prueba'!$A$2:$F$500,6,0),0)+IFERROR(VLOOKUP(C284,'Balance de prueba'!$A$2:$F$500,6,0),0)+IFERROR(VLOOKUP(B284,'Balance de prueba'!$A$2:$F$500,6,0),0)+IFERROR(VLOOKUP(A284,'Balance de prueba'!$A$2:$F$500,6,0),0)+IFERROR(VLOOKUP(F284,'Balance de prueba'!$A$2:$F$500,6,0),0)</f>
        <v>0</v>
      </c>
      <c r="O284" s="385"/>
      <c r="P284" s="384"/>
      <c r="Q284" s="384"/>
      <c r="R284" s="367">
        <f t="shared" si="35"/>
        <v>0</v>
      </c>
      <c r="AC284" s="338"/>
    </row>
    <row r="285" spans="1:29" ht="23.25" customHeight="1">
      <c r="A285" s="640"/>
      <c r="B285" s="640"/>
      <c r="C285" s="640"/>
      <c r="D285" s="640"/>
      <c r="E285" s="640"/>
      <c r="F285" s="640"/>
      <c r="G285" s="363">
        <f t="shared" si="36"/>
        <v>277</v>
      </c>
      <c r="H285" s="1344"/>
      <c r="I285" s="1172"/>
      <c r="J285" s="1106"/>
      <c r="K285" s="1030" t="s">
        <v>334</v>
      </c>
      <c r="L285" s="1063"/>
      <c r="M285" s="1031"/>
      <c r="N285" s="639">
        <f>IFERROR(VLOOKUP(E285,'Balance de prueba'!$A$2:$F$500,6,0),0)+IFERROR(VLOOKUP(D285,'Balance de prueba'!$A$2:$F$500,6,0),0)+IFERROR(VLOOKUP(C285,'Balance de prueba'!$A$2:$F$500,6,0),0)+IFERROR(VLOOKUP(B285,'Balance de prueba'!$A$2:$F$500,6,0),0)+IFERROR(VLOOKUP(A285,'Balance de prueba'!$A$2:$F$500,6,0),0)+IFERROR(VLOOKUP(F285,'Balance de prueba'!$A$2:$F$500,6,0),0)</f>
        <v>0</v>
      </c>
      <c r="O285" s="385"/>
      <c r="P285" s="384"/>
      <c r="Q285" s="384"/>
      <c r="R285" s="367">
        <f t="shared" si="35"/>
        <v>0</v>
      </c>
      <c r="AC285" s="338"/>
    </row>
    <row r="286" spans="1:29" ht="23.25" customHeight="1">
      <c r="A286" s="640"/>
      <c r="B286" s="640"/>
      <c r="C286" s="640"/>
      <c r="D286" s="640"/>
      <c r="E286" s="640"/>
      <c r="F286" s="640"/>
      <c r="G286" s="363">
        <f t="shared" si="36"/>
        <v>278</v>
      </c>
      <c r="H286" s="1344"/>
      <c r="I286" s="1172"/>
      <c r="J286" s="1106"/>
      <c r="K286" s="1030" t="s">
        <v>410</v>
      </c>
      <c r="L286" s="1063"/>
      <c r="M286" s="1031"/>
      <c r="N286" s="639">
        <f>IFERROR(VLOOKUP(E286,'Balance de prueba'!$A$2:$F$500,6,0),0)+IFERROR(VLOOKUP(D286,'Balance de prueba'!$A$2:$F$500,6,0),0)+IFERROR(VLOOKUP(C286,'Balance de prueba'!$A$2:$F$500,6,0),0)+IFERROR(VLOOKUP(B286,'Balance de prueba'!$A$2:$F$500,6,0),0)+IFERROR(VLOOKUP(A286,'Balance de prueba'!$A$2:$F$500,6,0),0)+IFERROR(VLOOKUP(F286,'Balance de prueba'!$A$2:$F$500,6,0),0)</f>
        <v>0</v>
      </c>
      <c r="O286" s="385"/>
      <c r="P286" s="384"/>
      <c r="Q286" s="384"/>
      <c r="R286" s="367">
        <f t="shared" si="35"/>
        <v>0</v>
      </c>
      <c r="AC286" s="338"/>
    </row>
    <row r="287" spans="1:29" ht="23.25" customHeight="1">
      <c r="A287" s="640"/>
      <c r="B287" s="640"/>
      <c r="C287" s="640"/>
      <c r="D287" s="640"/>
      <c r="E287" s="640"/>
      <c r="F287" s="640"/>
      <c r="G287" s="363">
        <f t="shared" si="36"/>
        <v>279</v>
      </c>
      <c r="H287" s="1344"/>
      <c r="I287" s="1172"/>
      <c r="J287" s="1106"/>
      <c r="K287" s="1030" t="s">
        <v>30</v>
      </c>
      <c r="L287" s="1063"/>
      <c r="M287" s="1031"/>
      <c r="N287" s="639">
        <f>IFERROR(VLOOKUP(E287,'Balance de prueba'!$A$2:$F$500,6,0),0)+IFERROR(VLOOKUP(D287,'Balance de prueba'!$A$2:$F$500,6,0),0)+IFERROR(VLOOKUP(C287,'Balance de prueba'!$A$2:$F$500,6,0),0)+IFERROR(VLOOKUP(B287,'Balance de prueba'!$A$2:$F$500,6,0),0)+IFERROR(VLOOKUP(A287,'Balance de prueba'!$A$2:$F$500,6,0),0)+IFERROR(VLOOKUP(F287,'Balance de prueba'!$A$2:$F$500,6,0),0)</f>
        <v>0</v>
      </c>
      <c r="O287" s="385"/>
      <c r="P287" s="384"/>
      <c r="Q287" s="384"/>
      <c r="R287" s="367">
        <f t="shared" si="35"/>
        <v>0</v>
      </c>
      <c r="AC287" s="338"/>
    </row>
    <row r="288" spans="1:29" ht="23.25" customHeight="1">
      <c r="A288" s="640"/>
      <c r="B288" s="640"/>
      <c r="C288" s="640"/>
      <c r="D288" s="640"/>
      <c r="E288" s="640"/>
      <c r="F288" s="640"/>
      <c r="G288" s="363">
        <f t="shared" si="36"/>
        <v>280</v>
      </c>
      <c r="H288" s="1344"/>
      <c r="I288" s="1172"/>
      <c r="J288" s="1106"/>
      <c r="K288" s="1030" t="s">
        <v>411</v>
      </c>
      <c r="L288" s="1063"/>
      <c r="M288" s="1031"/>
      <c r="N288" s="639">
        <f>IFERROR(VLOOKUP(E288,'Balance de prueba'!$A$2:$F$500,6,0),0)+IFERROR(VLOOKUP(D288,'Balance de prueba'!$A$2:$F$500,6,0),0)+IFERROR(VLOOKUP(C288,'Balance de prueba'!$A$2:$F$500,6,0),0)+IFERROR(VLOOKUP(B288,'Balance de prueba'!$A$2:$F$500,6,0),0)+IFERROR(VLOOKUP(A288,'Balance de prueba'!$A$2:$F$500,6,0),0)+IFERROR(VLOOKUP(F288,'Balance de prueba'!$A$2:$F$500,6,0),0)</f>
        <v>0</v>
      </c>
      <c r="O288" s="385"/>
      <c r="P288" s="384"/>
      <c r="Q288" s="384"/>
      <c r="R288" s="367">
        <f t="shared" si="35"/>
        <v>0</v>
      </c>
      <c r="AC288" s="338"/>
    </row>
    <row r="289" spans="1:29" ht="23.25" customHeight="1">
      <c r="A289" s="640"/>
      <c r="B289" s="640"/>
      <c r="C289" s="640"/>
      <c r="D289" s="640"/>
      <c r="E289" s="640"/>
      <c r="F289" s="640"/>
      <c r="G289" s="363">
        <f t="shared" si="36"/>
        <v>281</v>
      </c>
      <c r="H289" s="1344"/>
      <c r="I289" s="1172"/>
      <c r="J289" s="1106"/>
      <c r="K289" s="1030" t="s">
        <v>412</v>
      </c>
      <c r="L289" s="1063"/>
      <c r="M289" s="1031"/>
      <c r="N289" s="639">
        <f>IFERROR(VLOOKUP(E289,'Balance de prueba'!$A$2:$F$500,6,0),0)+IFERROR(VLOOKUP(D289,'Balance de prueba'!$A$2:$F$500,6,0),0)+IFERROR(VLOOKUP(C289,'Balance de prueba'!$A$2:$F$500,6,0),0)+IFERROR(VLOOKUP(B289,'Balance de prueba'!$A$2:$F$500,6,0),0)+IFERROR(VLOOKUP(A289,'Balance de prueba'!$A$2:$F$500,6,0),0)+IFERROR(VLOOKUP(F289,'Balance de prueba'!$A$2:$F$500,6,0),0)</f>
        <v>0</v>
      </c>
      <c r="O289" s="385"/>
      <c r="P289" s="384"/>
      <c r="Q289" s="384"/>
      <c r="R289" s="367">
        <f t="shared" si="35"/>
        <v>0</v>
      </c>
      <c r="AC289" s="338"/>
    </row>
    <row r="290" spans="1:29" ht="23.25" customHeight="1">
      <c r="A290" s="640"/>
      <c r="B290" s="640"/>
      <c r="C290" s="640"/>
      <c r="D290" s="640"/>
      <c r="E290" s="640"/>
      <c r="F290" s="640"/>
      <c r="G290" s="363">
        <f t="shared" si="36"/>
        <v>282</v>
      </c>
      <c r="H290" s="1344"/>
      <c r="I290" s="1172"/>
      <c r="J290" s="1107"/>
      <c r="K290" s="1030" t="s">
        <v>33</v>
      </c>
      <c r="L290" s="1063"/>
      <c r="M290" s="1031"/>
      <c r="N290" s="639">
        <f>IFERROR(VLOOKUP(E290,'Balance de prueba'!$A$2:$F$500,6,0),0)+IFERROR(VLOOKUP(D290,'Balance de prueba'!$A$2:$F$500,6,0),0)+IFERROR(VLOOKUP(C290,'Balance de prueba'!$A$2:$F$500,6,0),0)+IFERROR(VLOOKUP(B290,'Balance de prueba'!$A$2:$F$500,6,0),0)+IFERROR(VLOOKUP(A290,'Balance de prueba'!$A$2:$F$500,6,0),0)+IFERROR(VLOOKUP(F290,'Balance de prueba'!$A$2:$F$500,6,0),0)</f>
        <v>0</v>
      </c>
      <c r="O290" s="385"/>
      <c r="P290" s="384"/>
      <c r="Q290" s="384"/>
      <c r="R290" s="367">
        <f t="shared" si="35"/>
        <v>0</v>
      </c>
      <c r="AC290" s="338"/>
    </row>
    <row r="291" spans="1:29" ht="26.25" customHeight="1">
      <c r="A291" s="640"/>
      <c r="B291" s="640"/>
      <c r="C291" s="640"/>
      <c r="D291" s="640"/>
      <c r="E291" s="640"/>
      <c r="F291" s="640"/>
      <c r="G291" s="363">
        <f t="shared" si="36"/>
        <v>283</v>
      </c>
      <c r="H291" s="1344"/>
      <c r="I291" s="1172"/>
      <c r="J291" s="1158" t="s">
        <v>32</v>
      </c>
      <c r="K291" s="1159"/>
      <c r="L291" s="1159"/>
      <c r="M291" s="1160"/>
      <c r="N291" s="427">
        <f>SUM(N292:N315)</f>
        <v>0</v>
      </c>
      <c r="O291" s="427">
        <f>SUM(O292:O315)</f>
        <v>0</v>
      </c>
      <c r="P291" s="427">
        <f>SUM(P292:P315)</f>
        <v>0</v>
      </c>
      <c r="Q291" s="427">
        <f>SUM(Q292:Q315)</f>
        <v>0</v>
      </c>
      <c r="R291" s="427">
        <f>SUM(R292:R315)</f>
        <v>0</v>
      </c>
      <c r="AC291" s="338"/>
    </row>
    <row r="292" spans="1:29" ht="27.75" customHeight="1">
      <c r="A292" s="640"/>
      <c r="B292" s="640"/>
      <c r="C292" s="640"/>
      <c r="D292" s="640"/>
      <c r="E292" s="640"/>
      <c r="F292" s="640"/>
      <c r="G292" s="363">
        <f t="shared" si="36"/>
        <v>284</v>
      </c>
      <c r="H292" s="1344"/>
      <c r="I292" s="1172"/>
      <c r="J292" s="1105"/>
      <c r="K292" s="1149" t="s">
        <v>389</v>
      </c>
      <c r="L292" s="1150"/>
      <c r="M292" s="408" t="s">
        <v>727</v>
      </c>
      <c r="N292" s="639">
        <f>IFERROR(VLOOKUP(E292,'Balance de prueba'!$A$2:$F$500,6,0),0)+IFERROR(VLOOKUP(D292,'Balance de prueba'!$A$2:$F$500,6,0),0)+IFERROR(VLOOKUP(C292,'Balance de prueba'!$A$2:$F$500,6,0),0)+IFERROR(VLOOKUP(B292,'Balance de prueba'!$A$2:$F$500,6,0),0)+IFERROR(VLOOKUP(A292,'Balance de prueba'!$A$2:$F$500,6,0),0)+IFERROR(VLOOKUP(F292,'Balance de prueba'!$A$2:$F$500,6,0),0)</f>
        <v>0</v>
      </c>
      <c r="O292" s="385"/>
      <c r="P292" s="384"/>
      <c r="Q292" s="384"/>
      <c r="R292" s="367">
        <f t="shared" si="35"/>
        <v>0</v>
      </c>
      <c r="AC292" s="338"/>
    </row>
    <row r="293" spans="1:29" ht="27.75" customHeight="1">
      <c r="A293" s="640"/>
      <c r="B293" s="640"/>
      <c r="C293" s="640"/>
      <c r="D293" s="640"/>
      <c r="E293" s="640"/>
      <c r="F293" s="640"/>
      <c r="G293" s="363">
        <f t="shared" si="36"/>
        <v>285</v>
      </c>
      <c r="H293" s="1344"/>
      <c r="I293" s="1172"/>
      <c r="J293" s="1106"/>
      <c r="K293" s="1150"/>
      <c r="L293" s="1150"/>
      <c r="M293" s="408" t="s">
        <v>854</v>
      </c>
      <c r="N293" s="639">
        <f>IFERROR(VLOOKUP(E293,'Balance de prueba'!$A$2:$F$500,6,0),0)+IFERROR(VLOOKUP(D293,'Balance de prueba'!$A$2:$F$500,6,0),0)+IFERROR(VLOOKUP(C293,'Balance de prueba'!$A$2:$F$500,6,0),0)+IFERROR(VLOOKUP(B293,'Balance de prueba'!$A$2:$F$500,6,0),0)+IFERROR(VLOOKUP(A293,'Balance de prueba'!$A$2:$F$500,6,0),0)+IFERROR(VLOOKUP(F293,'Balance de prueba'!$A$2:$F$500,6,0),0)</f>
        <v>0</v>
      </c>
      <c r="O293" s="385"/>
      <c r="P293" s="384"/>
      <c r="Q293" s="384"/>
      <c r="R293" s="367">
        <f t="shared" si="35"/>
        <v>0</v>
      </c>
      <c r="AC293" s="338"/>
    </row>
    <row r="294" spans="1:29" ht="27.75" customHeight="1">
      <c r="A294" s="640"/>
      <c r="B294" s="640"/>
      <c r="C294" s="640"/>
      <c r="D294" s="640"/>
      <c r="E294" s="640"/>
      <c r="F294" s="640"/>
      <c r="G294" s="363">
        <f t="shared" si="36"/>
        <v>286</v>
      </c>
      <c r="H294" s="1344"/>
      <c r="I294" s="1172"/>
      <c r="J294" s="1106"/>
      <c r="K294" s="1104" t="s">
        <v>390</v>
      </c>
      <c r="L294" s="1097"/>
      <c r="M294" s="408" t="s">
        <v>727</v>
      </c>
      <c r="N294" s="639">
        <f>IFERROR(VLOOKUP(E294,'Balance de prueba'!$A$2:$F$500,6,0),0)+IFERROR(VLOOKUP(D294,'Balance de prueba'!$A$2:$F$500,6,0),0)+IFERROR(VLOOKUP(C294,'Balance de prueba'!$A$2:$F$500,6,0),0)+IFERROR(VLOOKUP(B294,'Balance de prueba'!$A$2:$F$500,6,0),0)+IFERROR(VLOOKUP(A294,'Balance de prueba'!$A$2:$F$500,6,0),0)+IFERROR(VLOOKUP(F294,'Balance de prueba'!$A$2:$F$500,6,0),0)</f>
        <v>0</v>
      </c>
      <c r="O294" s="385"/>
      <c r="P294" s="384"/>
      <c r="Q294" s="384"/>
      <c r="R294" s="367">
        <f t="shared" si="35"/>
        <v>0</v>
      </c>
      <c r="AC294" s="338"/>
    </row>
    <row r="295" spans="1:29" ht="27.75" customHeight="1">
      <c r="A295" s="640"/>
      <c r="B295" s="640"/>
      <c r="C295" s="640"/>
      <c r="D295" s="640"/>
      <c r="E295" s="640"/>
      <c r="F295" s="640"/>
      <c r="G295" s="363">
        <f t="shared" si="36"/>
        <v>287</v>
      </c>
      <c r="H295" s="1344"/>
      <c r="I295" s="1172"/>
      <c r="J295" s="1106"/>
      <c r="K295" s="1101"/>
      <c r="L295" s="1103"/>
      <c r="M295" s="408" t="s">
        <v>854</v>
      </c>
      <c r="N295" s="639">
        <f>IFERROR(VLOOKUP(E295,'Balance de prueba'!$A$2:$F$500,6,0),0)+IFERROR(VLOOKUP(D295,'Balance de prueba'!$A$2:$F$500,6,0),0)+IFERROR(VLOOKUP(C295,'Balance de prueba'!$A$2:$F$500,6,0),0)+IFERROR(VLOOKUP(B295,'Balance de prueba'!$A$2:$F$500,6,0),0)+IFERROR(VLOOKUP(A295,'Balance de prueba'!$A$2:$F$500,6,0),0)+IFERROR(VLOOKUP(F295,'Balance de prueba'!$A$2:$F$500,6,0),0)</f>
        <v>0</v>
      </c>
      <c r="O295" s="385"/>
      <c r="P295" s="384"/>
      <c r="Q295" s="384"/>
      <c r="R295" s="367">
        <f t="shared" si="35"/>
        <v>0</v>
      </c>
      <c r="AC295" s="338"/>
    </row>
    <row r="296" spans="1:29" ht="27.75" customHeight="1">
      <c r="A296" s="640"/>
      <c r="B296" s="640"/>
      <c r="C296" s="640"/>
      <c r="D296" s="640"/>
      <c r="E296" s="640"/>
      <c r="F296" s="640"/>
      <c r="G296" s="363">
        <f t="shared" si="36"/>
        <v>288</v>
      </c>
      <c r="H296" s="1344"/>
      <c r="I296" s="1172"/>
      <c r="J296" s="1106"/>
      <c r="K296" s="1104" t="s">
        <v>391</v>
      </c>
      <c r="L296" s="1097"/>
      <c r="M296" s="408" t="s">
        <v>727</v>
      </c>
      <c r="N296" s="639">
        <f>IFERROR(VLOOKUP(E296,'Balance de prueba'!$A$2:$F$500,6,0),0)+IFERROR(VLOOKUP(D296,'Balance de prueba'!$A$2:$F$500,6,0),0)+IFERROR(VLOOKUP(C296,'Balance de prueba'!$A$2:$F$500,6,0),0)+IFERROR(VLOOKUP(B296,'Balance de prueba'!$A$2:$F$500,6,0),0)+IFERROR(VLOOKUP(A296,'Balance de prueba'!$A$2:$F$500,6,0),0)+IFERROR(VLOOKUP(F296,'Balance de prueba'!$A$2:$F$500,6,0),0)</f>
        <v>0</v>
      </c>
      <c r="O296" s="385"/>
      <c r="P296" s="384"/>
      <c r="Q296" s="384"/>
      <c r="R296" s="367">
        <f t="shared" si="35"/>
        <v>0</v>
      </c>
      <c r="AC296" s="338"/>
    </row>
    <row r="297" spans="1:29" ht="27.75" customHeight="1">
      <c r="A297" s="640"/>
      <c r="B297" s="640"/>
      <c r="C297" s="640"/>
      <c r="D297" s="640"/>
      <c r="E297" s="640"/>
      <c r="F297" s="640"/>
      <c r="G297" s="363">
        <f t="shared" si="36"/>
        <v>289</v>
      </c>
      <c r="H297" s="1344"/>
      <c r="I297" s="1172"/>
      <c r="J297" s="1106"/>
      <c r="K297" s="1101"/>
      <c r="L297" s="1103"/>
      <c r="M297" s="408" t="s">
        <v>854</v>
      </c>
      <c r="N297" s="639">
        <f>IFERROR(VLOOKUP(E297,'Balance de prueba'!$A$2:$F$500,6,0),0)+IFERROR(VLOOKUP(D297,'Balance de prueba'!$A$2:$F$500,6,0),0)+IFERROR(VLOOKUP(C297,'Balance de prueba'!$A$2:$F$500,6,0),0)+IFERROR(VLOOKUP(B297,'Balance de prueba'!$A$2:$F$500,6,0),0)+IFERROR(VLOOKUP(A297,'Balance de prueba'!$A$2:$F$500,6,0),0)+IFERROR(VLOOKUP(F297,'Balance de prueba'!$A$2:$F$500,6,0),0)</f>
        <v>0</v>
      </c>
      <c r="O297" s="385"/>
      <c r="P297" s="384"/>
      <c r="Q297" s="384"/>
      <c r="R297" s="367">
        <f t="shared" si="35"/>
        <v>0</v>
      </c>
      <c r="AC297" s="338"/>
    </row>
    <row r="298" spans="1:29" ht="27.75" customHeight="1">
      <c r="A298" s="640"/>
      <c r="B298" s="640"/>
      <c r="C298" s="640"/>
      <c r="D298" s="640"/>
      <c r="E298" s="640"/>
      <c r="F298" s="640"/>
      <c r="G298" s="363">
        <f t="shared" si="36"/>
        <v>290</v>
      </c>
      <c r="H298" s="1344"/>
      <c r="I298" s="1172"/>
      <c r="J298" s="1106"/>
      <c r="K298" s="1104" t="s">
        <v>392</v>
      </c>
      <c r="L298" s="1097"/>
      <c r="M298" s="408" t="s">
        <v>727</v>
      </c>
      <c r="N298" s="639">
        <f>IFERROR(VLOOKUP(E298,'Balance de prueba'!$A$2:$F$500,6,0),0)+IFERROR(VLOOKUP(D298,'Balance de prueba'!$A$2:$F$500,6,0),0)+IFERROR(VLOOKUP(C298,'Balance de prueba'!$A$2:$F$500,6,0),0)+IFERROR(VLOOKUP(B298,'Balance de prueba'!$A$2:$F$500,6,0),0)+IFERROR(VLOOKUP(A298,'Balance de prueba'!$A$2:$F$500,6,0),0)+IFERROR(VLOOKUP(F298,'Balance de prueba'!$A$2:$F$500,6,0),0)</f>
        <v>0</v>
      </c>
      <c r="O298" s="385"/>
      <c r="P298" s="384"/>
      <c r="Q298" s="384"/>
      <c r="R298" s="367">
        <f t="shared" si="35"/>
        <v>0</v>
      </c>
      <c r="AC298" s="338"/>
    </row>
    <row r="299" spans="1:29" ht="27.75" customHeight="1">
      <c r="A299" s="640"/>
      <c r="B299" s="640"/>
      <c r="C299" s="640"/>
      <c r="D299" s="640"/>
      <c r="E299" s="640"/>
      <c r="F299" s="640"/>
      <c r="G299" s="363">
        <f t="shared" si="36"/>
        <v>291</v>
      </c>
      <c r="H299" s="1344"/>
      <c r="I299" s="1172"/>
      <c r="J299" s="1106"/>
      <c r="K299" s="1101"/>
      <c r="L299" s="1103"/>
      <c r="M299" s="408" t="s">
        <v>854</v>
      </c>
      <c r="N299" s="639">
        <f>IFERROR(VLOOKUP(E299,'Balance de prueba'!$A$2:$F$500,6,0),0)+IFERROR(VLOOKUP(D299,'Balance de prueba'!$A$2:$F$500,6,0),0)+IFERROR(VLOOKUP(C299,'Balance de prueba'!$A$2:$F$500,6,0),0)+IFERROR(VLOOKUP(B299,'Balance de prueba'!$A$2:$F$500,6,0),0)+IFERROR(VLOOKUP(A299,'Balance de prueba'!$A$2:$F$500,6,0),0)+IFERROR(VLOOKUP(F299,'Balance de prueba'!$A$2:$F$500,6,0),0)</f>
        <v>0</v>
      </c>
      <c r="O299" s="385"/>
      <c r="P299" s="384"/>
      <c r="Q299" s="384"/>
      <c r="R299" s="367">
        <f t="shared" si="35"/>
        <v>0</v>
      </c>
      <c r="AC299" s="338"/>
    </row>
    <row r="300" spans="1:29" ht="27.75" customHeight="1">
      <c r="A300" s="640"/>
      <c r="B300" s="640"/>
      <c r="C300" s="640"/>
      <c r="D300" s="640"/>
      <c r="E300" s="640"/>
      <c r="F300" s="640"/>
      <c r="G300" s="363">
        <f t="shared" si="36"/>
        <v>292</v>
      </c>
      <c r="H300" s="1344"/>
      <c r="I300" s="1172"/>
      <c r="J300" s="1106"/>
      <c r="K300" s="1030" t="s">
        <v>231</v>
      </c>
      <c r="L300" s="1063"/>
      <c r="M300" s="1031"/>
      <c r="N300" s="639">
        <f>IFERROR(VLOOKUP(E300,'Balance de prueba'!$A$2:$F$500,6,0),0)+IFERROR(VLOOKUP(D300,'Balance de prueba'!$A$2:$F$500,6,0),0)+IFERROR(VLOOKUP(C300,'Balance de prueba'!$A$2:$F$500,6,0),0)+IFERROR(VLOOKUP(B300,'Balance de prueba'!$A$2:$F$500,6,0),0)+IFERROR(VLOOKUP(A300,'Balance de prueba'!$A$2:$F$500,6,0),0)+IFERROR(VLOOKUP(F300,'Balance de prueba'!$A$2:$F$500,6,0),0)</f>
        <v>0</v>
      </c>
      <c r="O300" s="385"/>
      <c r="P300" s="384"/>
      <c r="Q300" s="395"/>
      <c r="R300" s="367">
        <f t="shared" si="35"/>
        <v>0</v>
      </c>
      <c r="AC300" s="338"/>
    </row>
    <row r="301" spans="1:29" ht="27.75" customHeight="1">
      <c r="A301" s="640"/>
      <c r="B301" s="640"/>
      <c r="C301" s="640"/>
      <c r="D301" s="640"/>
      <c r="E301" s="640"/>
      <c r="F301" s="640"/>
      <c r="G301" s="363">
        <f t="shared" si="36"/>
        <v>293</v>
      </c>
      <c r="H301" s="1344"/>
      <c r="I301" s="1172"/>
      <c r="J301" s="1106"/>
      <c r="K301" s="1104" t="s">
        <v>191</v>
      </c>
      <c r="L301" s="1097"/>
      <c r="M301" s="408" t="s">
        <v>727</v>
      </c>
      <c r="N301" s="639">
        <f>IFERROR(VLOOKUP(E301,'Balance de prueba'!$A$2:$F$500,6,0),0)+IFERROR(VLOOKUP(D301,'Balance de prueba'!$A$2:$F$500,6,0),0)+IFERROR(VLOOKUP(C301,'Balance de prueba'!$A$2:$F$500,6,0),0)+IFERROR(VLOOKUP(B301,'Balance de prueba'!$A$2:$F$500,6,0),0)+IFERROR(VLOOKUP(A301,'Balance de prueba'!$A$2:$F$500,6,0),0)+IFERROR(VLOOKUP(F301,'Balance de prueba'!$A$2:$F$500,6,0),0)</f>
        <v>0</v>
      </c>
      <c r="O301" s="385"/>
      <c r="P301" s="384"/>
      <c r="Q301" s="384"/>
      <c r="R301" s="367">
        <f t="shared" si="35"/>
        <v>0</v>
      </c>
      <c r="AC301" s="338"/>
    </row>
    <row r="302" spans="1:29" ht="27.75" customHeight="1">
      <c r="A302" s="640"/>
      <c r="B302" s="640"/>
      <c r="C302" s="640"/>
      <c r="D302" s="640"/>
      <c r="E302" s="640"/>
      <c r="F302" s="640"/>
      <c r="G302" s="363">
        <f t="shared" si="36"/>
        <v>294</v>
      </c>
      <c r="H302" s="1344"/>
      <c r="I302" s="1172"/>
      <c r="J302" s="1106"/>
      <c r="K302" s="1101"/>
      <c r="L302" s="1103"/>
      <c r="M302" s="408" t="s">
        <v>854</v>
      </c>
      <c r="N302" s="639">
        <f>IFERROR(VLOOKUP(E302,'Balance de prueba'!$A$2:$F$500,6,0),0)+IFERROR(VLOOKUP(D302,'Balance de prueba'!$A$2:$F$500,6,0),0)+IFERROR(VLOOKUP(C302,'Balance de prueba'!$A$2:$F$500,6,0),0)+IFERROR(VLOOKUP(B302,'Balance de prueba'!$A$2:$F$500,6,0),0)+IFERROR(VLOOKUP(A302,'Balance de prueba'!$A$2:$F$500,6,0),0)+IFERROR(VLOOKUP(F302,'Balance de prueba'!$A$2:$F$500,6,0),0)</f>
        <v>0</v>
      </c>
      <c r="O302" s="385"/>
      <c r="P302" s="384"/>
      <c r="Q302" s="384"/>
      <c r="R302" s="367">
        <f t="shared" si="35"/>
        <v>0</v>
      </c>
      <c r="AC302" s="338"/>
    </row>
    <row r="303" spans="1:29" ht="24.75" customHeight="1">
      <c r="A303" s="640"/>
      <c r="B303" s="640"/>
      <c r="C303" s="640"/>
      <c r="D303" s="640"/>
      <c r="E303" s="640"/>
      <c r="F303" s="640"/>
      <c r="G303" s="363">
        <f t="shared" si="36"/>
        <v>295</v>
      </c>
      <c r="H303" s="1344"/>
      <c r="I303" s="1172"/>
      <c r="J303" s="1106"/>
      <c r="K303" s="1156" t="s">
        <v>99</v>
      </c>
      <c r="L303" s="1056" t="s">
        <v>6</v>
      </c>
      <c r="M303" s="1050"/>
      <c r="N303" s="639">
        <f>IFERROR(VLOOKUP(E303,'Balance de prueba'!$A$2:$F$500,6,0),0)+IFERROR(VLOOKUP(D303,'Balance de prueba'!$A$2:$F$500,6,0),0)+IFERROR(VLOOKUP(C303,'Balance de prueba'!$A$2:$F$500,6,0),0)+IFERROR(VLOOKUP(B303,'Balance de prueba'!$A$2:$F$500,6,0),0)+IFERROR(VLOOKUP(A303,'Balance de prueba'!$A$2:$F$500,6,0),0)+IFERROR(VLOOKUP(F303,'Balance de prueba'!$A$2:$F$500,6,0),0)</f>
        <v>0</v>
      </c>
      <c r="O303" s="385"/>
      <c r="P303" s="384"/>
      <c r="Q303" s="395"/>
      <c r="R303" s="367">
        <f t="shared" si="35"/>
        <v>0</v>
      </c>
      <c r="AC303" s="338"/>
    </row>
    <row r="304" spans="1:29" ht="25.5" customHeight="1">
      <c r="A304" s="640"/>
      <c r="B304" s="640"/>
      <c r="C304" s="640"/>
      <c r="D304" s="640"/>
      <c r="E304" s="640"/>
      <c r="F304" s="640"/>
      <c r="G304" s="363">
        <f t="shared" si="36"/>
        <v>296</v>
      </c>
      <c r="H304" s="1344"/>
      <c r="I304" s="1172"/>
      <c r="J304" s="1106"/>
      <c r="K304" s="1156"/>
      <c r="L304" s="1056" t="s">
        <v>12</v>
      </c>
      <c r="M304" s="1050"/>
      <c r="N304" s="639">
        <f>IFERROR(VLOOKUP(E304,'Balance de prueba'!$A$2:$F$500,6,0),0)+IFERROR(VLOOKUP(D304,'Balance de prueba'!$A$2:$F$500,6,0),0)+IFERROR(VLOOKUP(C304,'Balance de prueba'!$A$2:$F$500,6,0),0)+IFERROR(VLOOKUP(B304,'Balance de prueba'!$A$2:$F$500,6,0),0)+IFERROR(VLOOKUP(A304,'Balance de prueba'!$A$2:$F$500,6,0),0)+IFERROR(VLOOKUP(F304,'Balance de prueba'!$A$2:$F$500,6,0),0)</f>
        <v>0</v>
      </c>
      <c r="O304" s="385"/>
      <c r="P304" s="384"/>
      <c r="Q304" s="395"/>
      <c r="R304" s="367">
        <f t="shared" si="35"/>
        <v>0</v>
      </c>
      <c r="AC304" s="338"/>
    </row>
    <row r="305" spans="1:29" ht="24" customHeight="1">
      <c r="A305" s="640"/>
      <c r="B305" s="640"/>
      <c r="C305" s="640"/>
      <c r="D305" s="640"/>
      <c r="E305" s="640"/>
      <c r="F305" s="640"/>
      <c r="G305" s="363">
        <f t="shared" si="36"/>
        <v>297</v>
      </c>
      <c r="H305" s="1344"/>
      <c r="I305" s="1172"/>
      <c r="J305" s="1106"/>
      <c r="K305" s="1156"/>
      <c r="L305" s="1056" t="s">
        <v>395</v>
      </c>
      <c r="M305" s="1050"/>
      <c r="N305" s="639">
        <f>IFERROR(VLOOKUP(E305,'Balance de prueba'!$A$2:$F$500,6,0),0)+IFERROR(VLOOKUP(D305,'Balance de prueba'!$A$2:$F$500,6,0),0)+IFERROR(VLOOKUP(C305,'Balance de prueba'!$A$2:$F$500,6,0),0)+IFERROR(VLOOKUP(B305,'Balance de prueba'!$A$2:$F$500,6,0),0)+IFERROR(VLOOKUP(A305,'Balance de prueba'!$A$2:$F$500,6,0),0)+IFERROR(VLOOKUP(F305,'Balance de prueba'!$A$2:$F$500,6,0),0)</f>
        <v>0</v>
      </c>
      <c r="O305" s="385"/>
      <c r="P305" s="384"/>
      <c r="Q305" s="395"/>
      <c r="R305" s="367">
        <f t="shared" si="35"/>
        <v>0</v>
      </c>
      <c r="AC305" s="338"/>
    </row>
    <row r="306" spans="1:29" ht="27.75" customHeight="1">
      <c r="A306" s="640"/>
      <c r="B306" s="640"/>
      <c r="C306" s="640"/>
      <c r="D306" s="640"/>
      <c r="E306" s="640"/>
      <c r="F306" s="640"/>
      <c r="G306" s="363">
        <f t="shared" si="36"/>
        <v>298</v>
      </c>
      <c r="H306" s="1344"/>
      <c r="I306" s="1172"/>
      <c r="J306" s="1106"/>
      <c r="K306" s="1156"/>
      <c r="L306" s="1056" t="s">
        <v>396</v>
      </c>
      <c r="M306" s="1050"/>
      <c r="N306" s="639">
        <f>IFERROR(VLOOKUP(E306,'Balance de prueba'!$A$2:$F$500,6,0),0)+IFERROR(VLOOKUP(D306,'Balance de prueba'!$A$2:$F$500,6,0),0)+IFERROR(VLOOKUP(C306,'Balance de prueba'!$A$2:$F$500,6,0),0)+IFERROR(VLOOKUP(B306,'Balance de prueba'!$A$2:$F$500,6,0),0)+IFERROR(VLOOKUP(A306,'Balance de prueba'!$A$2:$F$500,6,0),0)+IFERROR(VLOOKUP(F306,'Balance de prueba'!$A$2:$F$500,6,0),0)</f>
        <v>0</v>
      </c>
      <c r="O306" s="385"/>
      <c r="P306" s="384"/>
      <c r="Q306" s="395"/>
      <c r="R306" s="367">
        <f t="shared" si="35"/>
        <v>0</v>
      </c>
      <c r="AC306" s="338"/>
    </row>
    <row r="307" spans="1:29" ht="27.75" customHeight="1">
      <c r="A307" s="640"/>
      <c r="B307" s="640"/>
      <c r="C307" s="640"/>
      <c r="D307" s="640"/>
      <c r="E307" s="640"/>
      <c r="F307" s="640"/>
      <c r="G307" s="363">
        <f t="shared" si="36"/>
        <v>299</v>
      </c>
      <c r="H307" s="1344"/>
      <c r="I307" s="1172"/>
      <c r="J307" s="1106"/>
      <c r="K307" s="1156"/>
      <c r="L307" s="1056" t="s">
        <v>397</v>
      </c>
      <c r="M307" s="1050"/>
      <c r="N307" s="639">
        <f>IFERROR(VLOOKUP(E307,'Balance de prueba'!$A$2:$F$500,6,0),0)+IFERROR(VLOOKUP(D307,'Balance de prueba'!$A$2:$F$500,6,0),0)+IFERROR(VLOOKUP(C307,'Balance de prueba'!$A$2:$F$500,6,0),0)+IFERROR(VLOOKUP(B307,'Balance de prueba'!$A$2:$F$500,6,0),0)+IFERROR(VLOOKUP(A307,'Balance de prueba'!$A$2:$F$500,6,0),0)+IFERROR(VLOOKUP(F307,'Balance de prueba'!$A$2:$F$500,6,0),0)</f>
        <v>0</v>
      </c>
      <c r="O307" s="385"/>
      <c r="P307" s="384"/>
      <c r="Q307" s="395"/>
      <c r="R307" s="367">
        <f t="shared" si="35"/>
        <v>0</v>
      </c>
      <c r="AC307" s="338"/>
    </row>
    <row r="308" spans="1:29" ht="27.75" customHeight="1">
      <c r="A308" s="640"/>
      <c r="B308" s="640"/>
      <c r="C308" s="640"/>
      <c r="D308" s="640"/>
      <c r="E308" s="640"/>
      <c r="F308" s="640"/>
      <c r="G308" s="363">
        <f t="shared" si="36"/>
        <v>300</v>
      </c>
      <c r="H308" s="1344"/>
      <c r="I308" s="1172"/>
      <c r="J308" s="1106"/>
      <c r="K308" s="1156"/>
      <c r="L308" s="1056" t="s">
        <v>414</v>
      </c>
      <c r="M308" s="1050"/>
      <c r="N308" s="639">
        <f>IFERROR(VLOOKUP(E308,'Balance de prueba'!$A$2:$F$500,6,0),0)+IFERROR(VLOOKUP(D308,'Balance de prueba'!$A$2:$F$500,6,0),0)+IFERROR(VLOOKUP(C308,'Balance de prueba'!$A$2:$F$500,6,0),0)+IFERROR(VLOOKUP(B308,'Balance de prueba'!$A$2:$F$500,6,0),0)+IFERROR(VLOOKUP(A308,'Balance de prueba'!$A$2:$F$500,6,0),0)+IFERROR(VLOOKUP(F308,'Balance de prueba'!$A$2:$F$500,6,0),0)</f>
        <v>0</v>
      </c>
      <c r="O308" s="385"/>
      <c r="P308" s="384"/>
      <c r="Q308" s="395"/>
      <c r="R308" s="367">
        <f t="shared" si="35"/>
        <v>0</v>
      </c>
      <c r="AC308" s="338"/>
    </row>
    <row r="309" spans="1:29" ht="27.75" customHeight="1">
      <c r="A309" s="640"/>
      <c r="B309" s="640"/>
      <c r="C309" s="640"/>
      <c r="D309" s="640"/>
      <c r="E309" s="640"/>
      <c r="F309" s="640"/>
      <c r="G309" s="363">
        <f t="shared" si="36"/>
        <v>301</v>
      </c>
      <c r="H309" s="1344"/>
      <c r="I309" s="1172"/>
      <c r="J309" s="1106"/>
      <c r="K309" s="1156"/>
      <c r="L309" s="1056" t="s">
        <v>399</v>
      </c>
      <c r="M309" s="1050"/>
      <c r="N309" s="639">
        <f>IFERROR(VLOOKUP(E309,'Balance de prueba'!$A$2:$F$500,6,0),0)+IFERROR(VLOOKUP(D309,'Balance de prueba'!$A$2:$F$500,6,0),0)+IFERROR(VLOOKUP(C309,'Balance de prueba'!$A$2:$F$500,6,0),0)+IFERROR(VLOOKUP(B309,'Balance de prueba'!$A$2:$F$500,6,0),0)+IFERROR(VLOOKUP(A309,'Balance de prueba'!$A$2:$F$500,6,0),0)+IFERROR(VLOOKUP(F309,'Balance de prueba'!$A$2:$F$500,6,0),0)</f>
        <v>0</v>
      </c>
      <c r="O309" s="385"/>
      <c r="P309" s="384"/>
      <c r="Q309" s="395"/>
      <c r="R309" s="367">
        <f t="shared" si="35"/>
        <v>0</v>
      </c>
      <c r="AC309" s="338"/>
    </row>
    <row r="310" spans="1:29" ht="25.5" customHeight="1">
      <c r="A310" s="640"/>
      <c r="B310" s="640"/>
      <c r="C310" s="640"/>
      <c r="D310" s="640"/>
      <c r="E310" s="640"/>
      <c r="F310" s="640"/>
      <c r="G310" s="363">
        <f t="shared" si="36"/>
        <v>302</v>
      </c>
      <c r="H310" s="1344"/>
      <c r="I310" s="1172"/>
      <c r="J310" s="1106"/>
      <c r="K310" s="1156"/>
      <c r="L310" s="1056" t="s">
        <v>398</v>
      </c>
      <c r="M310" s="1050"/>
      <c r="N310" s="639">
        <f>IFERROR(VLOOKUP(E310,'Balance de prueba'!$A$2:$F$500,6,0),0)+IFERROR(VLOOKUP(D310,'Balance de prueba'!$A$2:$F$500,6,0),0)+IFERROR(VLOOKUP(C310,'Balance de prueba'!$A$2:$F$500,6,0),0)+IFERROR(VLOOKUP(B310,'Balance de prueba'!$A$2:$F$500,6,0),0)+IFERROR(VLOOKUP(A310,'Balance de prueba'!$A$2:$F$500,6,0),0)+IFERROR(VLOOKUP(F310,'Balance de prueba'!$A$2:$F$500,6,0),0)</f>
        <v>0</v>
      </c>
      <c r="O310" s="385"/>
      <c r="P310" s="384"/>
      <c r="Q310" s="395"/>
      <c r="R310" s="367">
        <f t="shared" si="35"/>
        <v>0</v>
      </c>
      <c r="AC310" s="338"/>
    </row>
    <row r="311" spans="1:29" ht="27.75" customHeight="1">
      <c r="A311" s="640"/>
      <c r="B311" s="640"/>
      <c r="C311" s="640"/>
      <c r="D311" s="640"/>
      <c r="E311" s="640"/>
      <c r="F311" s="640"/>
      <c r="G311" s="363">
        <f t="shared" si="36"/>
        <v>303</v>
      </c>
      <c r="H311" s="1344"/>
      <c r="I311" s="1172"/>
      <c r="J311" s="1106"/>
      <c r="K311" s="1156"/>
      <c r="L311" s="1056" t="s">
        <v>400</v>
      </c>
      <c r="M311" s="1050"/>
      <c r="N311" s="639">
        <f>IFERROR(VLOOKUP(E311,'Balance de prueba'!$A$2:$F$500,6,0),0)+IFERROR(VLOOKUP(D311,'Balance de prueba'!$A$2:$F$500,6,0),0)+IFERROR(VLOOKUP(C311,'Balance de prueba'!$A$2:$F$500,6,0),0)+IFERROR(VLOOKUP(B311,'Balance de prueba'!$A$2:$F$500,6,0),0)+IFERROR(VLOOKUP(A311,'Balance de prueba'!$A$2:$F$500,6,0),0)+IFERROR(VLOOKUP(F311,'Balance de prueba'!$A$2:$F$500,6,0),0)</f>
        <v>0</v>
      </c>
      <c r="O311" s="385"/>
      <c r="P311" s="384"/>
      <c r="Q311" s="395"/>
      <c r="R311" s="367">
        <f t="shared" si="35"/>
        <v>0</v>
      </c>
      <c r="AC311" s="338"/>
    </row>
    <row r="312" spans="1:29" ht="23.25" customHeight="1">
      <c r="A312" s="640"/>
      <c r="B312" s="640"/>
      <c r="C312" s="640"/>
      <c r="D312" s="640"/>
      <c r="E312" s="640"/>
      <c r="F312" s="640"/>
      <c r="G312" s="363">
        <f t="shared" si="36"/>
        <v>304</v>
      </c>
      <c r="H312" s="1344"/>
      <c r="I312" s="1172"/>
      <c r="J312" s="1106"/>
      <c r="K312" s="1156"/>
      <c r="L312" s="1056" t="s">
        <v>401</v>
      </c>
      <c r="M312" s="1050"/>
      <c r="N312" s="639">
        <f>IFERROR(VLOOKUP(E312,'Balance de prueba'!$A$2:$F$500,6,0),0)+IFERROR(VLOOKUP(D312,'Balance de prueba'!$A$2:$F$500,6,0),0)+IFERROR(VLOOKUP(C312,'Balance de prueba'!$A$2:$F$500,6,0),0)+IFERROR(VLOOKUP(B312,'Balance de prueba'!$A$2:$F$500,6,0),0)+IFERROR(VLOOKUP(A312,'Balance de prueba'!$A$2:$F$500,6,0),0)+IFERROR(VLOOKUP(F312,'Balance de prueba'!$A$2:$F$500,6,0),0)</f>
        <v>0</v>
      </c>
      <c r="O312" s="385"/>
      <c r="P312" s="384"/>
      <c r="Q312" s="395"/>
      <c r="R312" s="367">
        <f t="shared" si="35"/>
        <v>0</v>
      </c>
      <c r="AC312" s="338"/>
    </row>
    <row r="313" spans="1:29" ht="27.75" customHeight="1">
      <c r="A313" s="640"/>
      <c r="B313" s="640"/>
      <c r="C313" s="640"/>
      <c r="D313" s="640"/>
      <c r="E313" s="640"/>
      <c r="F313" s="640"/>
      <c r="G313" s="363">
        <f t="shared" si="36"/>
        <v>305</v>
      </c>
      <c r="H313" s="1344"/>
      <c r="I313" s="1172"/>
      <c r="J313" s="1106"/>
      <c r="K313" s="1156"/>
      <c r="L313" s="1056" t="s">
        <v>415</v>
      </c>
      <c r="M313" s="1050"/>
      <c r="N313" s="639">
        <f>IFERROR(VLOOKUP(E313,'Balance de prueba'!$A$2:$F$500,6,0),0)+IFERROR(VLOOKUP(D313,'Balance de prueba'!$A$2:$F$500,6,0),0)+IFERROR(VLOOKUP(C313,'Balance de prueba'!$A$2:$F$500,6,0),0)+IFERROR(VLOOKUP(B313,'Balance de prueba'!$A$2:$F$500,6,0),0)+IFERROR(VLOOKUP(A313,'Balance de prueba'!$A$2:$F$500,6,0),0)+IFERROR(VLOOKUP(F313,'Balance de prueba'!$A$2:$F$500,6,0),0)</f>
        <v>0</v>
      </c>
      <c r="O313" s="385"/>
      <c r="P313" s="384"/>
      <c r="Q313" s="395"/>
      <c r="R313" s="367">
        <f t="shared" si="35"/>
        <v>0</v>
      </c>
      <c r="AC313" s="338"/>
    </row>
    <row r="314" spans="1:29" ht="27.75" customHeight="1">
      <c r="A314" s="640"/>
      <c r="B314" s="640"/>
      <c r="C314" s="640"/>
      <c r="D314" s="640"/>
      <c r="E314" s="640"/>
      <c r="F314" s="640"/>
      <c r="G314" s="363">
        <f t="shared" si="36"/>
        <v>306</v>
      </c>
      <c r="H314" s="1344"/>
      <c r="I314" s="1172"/>
      <c r="J314" s="1106"/>
      <c r="K314" s="1156"/>
      <c r="L314" s="1056" t="s">
        <v>403</v>
      </c>
      <c r="M314" s="1050"/>
      <c r="N314" s="639">
        <f>IFERROR(VLOOKUP(E314,'Balance de prueba'!$A$2:$F$500,6,0),0)+IFERROR(VLOOKUP(D314,'Balance de prueba'!$A$2:$F$500,6,0),0)+IFERROR(VLOOKUP(C314,'Balance de prueba'!$A$2:$F$500,6,0),0)+IFERROR(VLOOKUP(B314,'Balance de prueba'!$A$2:$F$500,6,0),0)+IFERROR(VLOOKUP(A314,'Balance de prueba'!$A$2:$F$500,6,0),0)+IFERROR(VLOOKUP(F314,'Balance de prueba'!$A$2:$F$500,6,0),0)</f>
        <v>0</v>
      </c>
      <c r="O314" s="385"/>
      <c r="P314" s="384"/>
      <c r="Q314" s="395"/>
      <c r="R314" s="367">
        <f t="shared" si="35"/>
        <v>0</v>
      </c>
      <c r="AC314" s="338"/>
    </row>
    <row r="315" spans="1:29" ht="23.25" customHeight="1">
      <c r="A315" s="640"/>
      <c r="B315" s="640"/>
      <c r="C315" s="640"/>
      <c r="D315" s="640"/>
      <c r="E315" s="640"/>
      <c r="F315" s="640"/>
      <c r="G315" s="363">
        <f t="shared" si="36"/>
        <v>307</v>
      </c>
      <c r="H315" s="1344"/>
      <c r="I315" s="1173"/>
      <c r="J315" s="1107"/>
      <c r="K315" s="1156"/>
      <c r="L315" s="1056" t="s">
        <v>185</v>
      </c>
      <c r="M315" s="1050"/>
      <c r="N315" s="639">
        <f>IFERROR(VLOOKUP(E315,'Balance de prueba'!$A$2:$F$500,6,0),0)+IFERROR(VLOOKUP(D315,'Balance de prueba'!$A$2:$F$500,6,0),0)+IFERROR(VLOOKUP(C315,'Balance de prueba'!$A$2:$F$500,6,0),0)+IFERROR(VLOOKUP(B315,'Balance de prueba'!$A$2:$F$500,6,0),0)+IFERROR(VLOOKUP(A315,'Balance de prueba'!$A$2:$F$500,6,0),0)+IFERROR(VLOOKUP(F315,'Balance de prueba'!$A$2:$F$500,6,0),0)</f>
        <v>0</v>
      </c>
      <c r="O315" s="385"/>
      <c r="P315" s="384"/>
      <c r="Q315" s="395"/>
      <c r="R315" s="367">
        <f t="shared" si="35"/>
        <v>0</v>
      </c>
      <c r="AC315" s="338"/>
    </row>
    <row r="316" spans="1:29" s="389" customFormat="1" ht="24" customHeight="1">
      <c r="A316" s="641"/>
      <c r="B316" s="641"/>
      <c r="C316" s="641"/>
      <c r="D316" s="641"/>
      <c r="E316" s="641"/>
      <c r="F316" s="641"/>
      <c r="G316" s="363">
        <f t="shared" si="36"/>
        <v>308</v>
      </c>
      <c r="H316" s="1344"/>
      <c r="I316" s="1116" t="s">
        <v>104</v>
      </c>
      <c r="J316" s="1117"/>
      <c r="K316" s="1118"/>
      <c r="L316" s="1118"/>
      <c r="M316" s="1119"/>
      <c r="N316" s="388">
        <f>SUM(N317:N325)</f>
        <v>0</v>
      </c>
      <c r="O316" s="388">
        <f t="shared" ref="O316:R316" si="38">SUM(O317:O325)</f>
        <v>0</v>
      </c>
      <c r="P316" s="388">
        <f t="shared" si="38"/>
        <v>0</v>
      </c>
      <c r="Q316" s="388">
        <f t="shared" si="38"/>
        <v>0</v>
      </c>
      <c r="R316" s="388">
        <f t="shared" si="38"/>
        <v>0</v>
      </c>
      <c r="S316" s="338"/>
      <c r="T316" s="338"/>
      <c r="U316" s="338"/>
      <c r="V316" s="338"/>
      <c r="W316" s="338"/>
      <c r="X316" s="338"/>
      <c r="Y316" s="338"/>
      <c r="Z316" s="338"/>
      <c r="AA316" s="338"/>
      <c r="AB316" s="338"/>
      <c r="AC316" s="338"/>
    </row>
    <row r="317" spans="1:29" ht="23.25" customHeight="1">
      <c r="A317" s="640"/>
      <c r="B317" s="640"/>
      <c r="C317" s="640"/>
      <c r="D317" s="640"/>
      <c r="E317" s="640"/>
      <c r="F317" s="640"/>
      <c r="G317" s="363">
        <f t="shared" si="36"/>
        <v>309</v>
      </c>
      <c r="H317" s="1344"/>
      <c r="I317" s="1105"/>
      <c r="J317" s="1120" t="s">
        <v>416</v>
      </c>
      <c r="K317" s="1121"/>
      <c r="L317" s="1121"/>
      <c r="M317" s="401" t="s">
        <v>417</v>
      </c>
      <c r="N317" s="639">
        <f>IFERROR(VLOOKUP(E317,'Balance de prueba'!$A$2:$F$500,6,0),0)+IFERROR(VLOOKUP(D317,'Balance de prueba'!$A$2:$F$500,6,0),0)+IFERROR(VLOOKUP(C317,'Balance de prueba'!$A$2:$F$500,6,0),0)+IFERROR(VLOOKUP(B317,'Balance de prueba'!$A$2:$F$500,6,0),0)+IFERROR(VLOOKUP(A317,'Balance de prueba'!$A$2:$F$500,6,0),0)+IFERROR(VLOOKUP(F317,'Balance de prueba'!$A$2:$F$500,6,0),0)</f>
        <v>0</v>
      </c>
      <c r="O317" s="390"/>
      <c r="P317" s="391"/>
      <c r="Q317" s="391"/>
      <c r="R317" s="367">
        <f t="shared" si="35"/>
        <v>0</v>
      </c>
      <c r="AC317" s="338"/>
    </row>
    <row r="318" spans="1:29" ht="23.25" customHeight="1">
      <c r="A318" s="640"/>
      <c r="B318" s="640"/>
      <c r="C318" s="640"/>
      <c r="D318" s="640"/>
      <c r="E318" s="640"/>
      <c r="F318" s="640"/>
      <c r="G318" s="363">
        <f t="shared" si="36"/>
        <v>310</v>
      </c>
      <c r="H318" s="1344"/>
      <c r="I318" s="1105"/>
      <c r="J318" s="1121"/>
      <c r="K318" s="1121"/>
      <c r="L318" s="1121"/>
      <c r="M318" s="401" t="s">
        <v>418</v>
      </c>
      <c r="N318" s="639">
        <f>IFERROR(VLOOKUP(E318,'Balance de prueba'!$A$2:$F$500,6,0),0)+IFERROR(VLOOKUP(D318,'Balance de prueba'!$A$2:$F$500,6,0),0)+IFERROR(VLOOKUP(C318,'Balance de prueba'!$A$2:$F$500,6,0),0)+IFERROR(VLOOKUP(B318,'Balance de prueba'!$A$2:$F$500,6,0),0)+IFERROR(VLOOKUP(A318,'Balance de prueba'!$A$2:$F$500,6,0),0)+IFERROR(VLOOKUP(F318,'Balance de prueba'!$A$2:$F$500,6,0),0)</f>
        <v>0</v>
      </c>
      <c r="O318" s="390"/>
      <c r="P318" s="391"/>
      <c r="Q318" s="391"/>
      <c r="R318" s="367">
        <f t="shared" si="35"/>
        <v>0</v>
      </c>
      <c r="AC318" s="338"/>
    </row>
    <row r="319" spans="1:29" ht="23.25" customHeight="1">
      <c r="A319" s="640"/>
      <c r="B319" s="640"/>
      <c r="C319" s="640"/>
      <c r="D319" s="640"/>
      <c r="E319" s="640"/>
      <c r="F319" s="640"/>
      <c r="G319" s="363">
        <f t="shared" si="36"/>
        <v>311</v>
      </c>
      <c r="H319" s="1344"/>
      <c r="I319" s="1106"/>
      <c r="J319" s="1001" t="s">
        <v>105</v>
      </c>
      <c r="K319" s="1002"/>
      <c r="L319" s="1002"/>
      <c r="M319" s="1003"/>
      <c r="N319" s="639">
        <f>IFERROR(VLOOKUP(E319,'Balance de prueba'!$A$2:$F$500,6,0),0)+IFERROR(VLOOKUP(D319,'Balance de prueba'!$A$2:$F$500,6,0),0)+IFERROR(VLOOKUP(C319,'Balance de prueba'!$A$2:$F$500,6,0),0)+IFERROR(VLOOKUP(B319,'Balance de prueba'!$A$2:$F$500,6,0),0)+IFERROR(VLOOKUP(A319,'Balance de prueba'!$A$2:$F$500,6,0),0)+IFERROR(VLOOKUP(F319,'Balance de prueba'!$A$2:$F$500,6,0),0)</f>
        <v>0</v>
      </c>
      <c r="O319" s="390"/>
      <c r="P319" s="391"/>
      <c r="Q319" s="391"/>
      <c r="R319" s="367">
        <f t="shared" si="35"/>
        <v>0</v>
      </c>
      <c r="AC319" s="338"/>
    </row>
    <row r="320" spans="1:29" ht="30" customHeight="1">
      <c r="A320" s="640"/>
      <c r="B320" s="640"/>
      <c r="C320" s="640"/>
      <c r="D320" s="640"/>
      <c r="E320" s="640"/>
      <c r="F320" s="640"/>
      <c r="G320" s="363">
        <f t="shared" si="36"/>
        <v>312</v>
      </c>
      <c r="H320" s="1344"/>
      <c r="I320" s="1106"/>
      <c r="J320" s="1157" t="s">
        <v>715</v>
      </c>
      <c r="K320" s="1058"/>
      <c r="L320" s="1058"/>
      <c r="M320" s="1051"/>
      <c r="N320" s="639">
        <f>IFERROR(VLOOKUP(E320,'Balance de prueba'!$A$2:$F$500,6,0),0)+IFERROR(VLOOKUP(D320,'Balance de prueba'!$A$2:$F$500,6,0),0)+IFERROR(VLOOKUP(C320,'Balance de prueba'!$A$2:$F$500,6,0),0)+IFERROR(VLOOKUP(B320,'Balance de prueba'!$A$2:$F$500,6,0),0)+IFERROR(VLOOKUP(A320,'Balance de prueba'!$A$2:$F$500,6,0),0)+IFERROR(VLOOKUP(F320,'Balance de prueba'!$A$2:$F$500,6,0),0)</f>
        <v>0</v>
      </c>
      <c r="O320" s="390"/>
      <c r="P320" s="390"/>
      <c r="Q320" s="390"/>
      <c r="R320" s="367">
        <f t="shared" si="35"/>
        <v>0</v>
      </c>
      <c r="AC320" s="338"/>
    </row>
    <row r="321" spans="1:29" ht="23.25" customHeight="1">
      <c r="A321" s="640"/>
      <c r="B321" s="640"/>
      <c r="C321" s="640"/>
      <c r="D321" s="640"/>
      <c r="E321" s="640"/>
      <c r="F321" s="640"/>
      <c r="G321" s="363">
        <f t="shared" si="36"/>
        <v>313</v>
      </c>
      <c r="H321" s="1344"/>
      <c r="I321" s="1106"/>
      <c r="J321" s="1001" t="s">
        <v>732</v>
      </c>
      <c r="K321" s="1002"/>
      <c r="L321" s="1002"/>
      <c r="M321" s="1003"/>
      <c r="N321" s="639">
        <f>IFERROR(VLOOKUP(E321,'Balance de prueba'!$A$2:$F$500,6,0),0)+IFERROR(VLOOKUP(D321,'Balance de prueba'!$A$2:$F$500,6,0),0)+IFERROR(VLOOKUP(C321,'Balance de prueba'!$A$2:$F$500,6,0),0)+IFERROR(VLOOKUP(B321,'Balance de prueba'!$A$2:$F$500,6,0),0)+IFERROR(VLOOKUP(A321,'Balance de prueba'!$A$2:$F$500,6,0),0)+IFERROR(VLOOKUP(F321,'Balance de prueba'!$A$2:$F$500,6,0),0)</f>
        <v>0</v>
      </c>
      <c r="O321" s="390"/>
      <c r="P321" s="391"/>
      <c r="Q321" s="391"/>
      <c r="R321" s="367">
        <f t="shared" si="35"/>
        <v>0</v>
      </c>
      <c r="AC321" s="338"/>
    </row>
    <row r="322" spans="1:29" ht="23.25" customHeight="1">
      <c r="A322" s="640"/>
      <c r="B322" s="640"/>
      <c r="C322" s="640"/>
      <c r="D322" s="640"/>
      <c r="E322" s="640"/>
      <c r="F322" s="640"/>
      <c r="G322" s="363">
        <f t="shared" si="36"/>
        <v>314</v>
      </c>
      <c r="H322" s="1344"/>
      <c r="I322" s="1106"/>
      <c r="J322" s="1001" t="s">
        <v>178</v>
      </c>
      <c r="K322" s="1002"/>
      <c r="L322" s="1002"/>
      <c r="M322" s="1003"/>
      <c r="N322" s="639">
        <f>IFERROR(VLOOKUP(E322,'Balance de prueba'!$A$2:$F$500,6,0),0)+IFERROR(VLOOKUP(D322,'Balance de prueba'!$A$2:$F$500,6,0),0)+IFERROR(VLOOKUP(C322,'Balance de prueba'!$A$2:$F$500,6,0),0)+IFERROR(VLOOKUP(B322,'Balance de prueba'!$A$2:$F$500,6,0),0)+IFERROR(VLOOKUP(A322,'Balance de prueba'!$A$2:$F$500,6,0),0)+IFERROR(VLOOKUP(F322,'Balance de prueba'!$A$2:$F$500,6,0),0)</f>
        <v>0</v>
      </c>
      <c r="O322" s="390"/>
      <c r="P322" s="391"/>
      <c r="Q322" s="391"/>
      <c r="R322" s="367">
        <f t="shared" si="35"/>
        <v>0</v>
      </c>
      <c r="AC322" s="338"/>
    </row>
    <row r="323" spans="1:29" ht="23.25" customHeight="1">
      <c r="A323" s="640"/>
      <c r="B323" s="640"/>
      <c r="C323" s="640"/>
      <c r="D323" s="640"/>
      <c r="E323" s="640"/>
      <c r="F323" s="640"/>
      <c r="G323" s="363">
        <f t="shared" si="36"/>
        <v>315</v>
      </c>
      <c r="H323" s="1344"/>
      <c r="I323" s="1106"/>
      <c r="J323" s="1001" t="s">
        <v>419</v>
      </c>
      <c r="K323" s="1002"/>
      <c r="L323" s="1002"/>
      <c r="M323" s="1003"/>
      <c r="N323" s="639">
        <f>IFERROR(VLOOKUP(E323,'Balance de prueba'!$A$2:$F$500,6,0),0)+IFERROR(VLOOKUP(D323,'Balance de prueba'!$A$2:$F$500,6,0),0)+IFERROR(VLOOKUP(C323,'Balance de prueba'!$A$2:$F$500,6,0),0)+IFERROR(VLOOKUP(B323,'Balance de prueba'!$A$2:$F$500,6,0),0)+IFERROR(VLOOKUP(A323,'Balance de prueba'!$A$2:$F$500,6,0),0)+IFERROR(VLOOKUP(F323,'Balance de prueba'!$A$2:$F$500,6,0),0)</f>
        <v>0</v>
      </c>
      <c r="O323" s="390"/>
      <c r="P323" s="391"/>
      <c r="Q323" s="395"/>
      <c r="R323" s="367">
        <f t="shared" si="35"/>
        <v>0</v>
      </c>
      <c r="AC323" s="338"/>
    </row>
    <row r="324" spans="1:29" ht="23.25" customHeight="1">
      <c r="A324" s="640"/>
      <c r="B324" s="640"/>
      <c r="C324" s="640"/>
      <c r="D324" s="640"/>
      <c r="E324" s="640"/>
      <c r="F324" s="640"/>
      <c r="G324" s="363">
        <f t="shared" si="36"/>
        <v>316</v>
      </c>
      <c r="H324" s="1344"/>
      <c r="I324" s="1106"/>
      <c r="J324" s="1001" t="s">
        <v>420</v>
      </c>
      <c r="K324" s="1002"/>
      <c r="L324" s="1002"/>
      <c r="M324" s="1003"/>
      <c r="N324" s="639">
        <f>IFERROR(VLOOKUP(E324,'Balance de prueba'!$A$2:$F$500,6,0),0)+IFERROR(VLOOKUP(D324,'Balance de prueba'!$A$2:$F$500,6,0),0)+IFERROR(VLOOKUP(C324,'Balance de prueba'!$A$2:$F$500,6,0),0)+IFERROR(VLOOKUP(B324,'Balance de prueba'!$A$2:$F$500,6,0),0)+IFERROR(VLOOKUP(A324,'Balance de prueba'!$A$2:$F$500,6,0),0)+IFERROR(VLOOKUP(F324,'Balance de prueba'!$A$2:$F$500,6,0),0)</f>
        <v>0</v>
      </c>
      <c r="O324" s="390"/>
      <c r="P324" s="391"/>
      <c r="Q324" s="395"/>
      <c r="R324" s="367">
        <f t="shared" si="35"/>
        <v>0</v>
      </c>
      <c r="AC324" s="338"/>
    </row>
    <row r="325" spans="1:29" ht="30" customHeight="1">
      <c r="A325" s="640"/>
      <c r="B325" s="640"/>
      <c r="C325" s="640"/>
      <c r="D325" s="640"/>
      <c r="E325" s="640"/>
      <c r="F325" s="640"/>
      <c r="G325" s="363">
        <f t="shared" si="36"/>
        <v>317</v>
      </c>
      <c r="H325" s="1344"/>
      <c r="I325" s="1107"/>
      <c r="J325" s="1001" t="s">
        <v>187</v>
      </c>
      <c r="K325" s="1002"/>
      <c r="L325" s="1002"/>
      <c r="M325" s="1003"/>
      <c r="N325" s="639">
        <f>IFERROR(VLOOKUP(E325,'Balance de prueba'!$A$2:$F$500,6,0),0)+IFERROR(VLOOKUP(D325,'Balance de prueba'!$A$2:$F$500,6,0),0)+IFERROR(VLOOKUP(C325,'Balance de prueba'!$A$2:$F$500,6,0),0)+IFERROR(VLOOKUP(B325,'Balance de prueba'!$A$2:$F$500,6,0),0)+IFERROR(VLOOKUP(A325,'Balance de prueba'!$A$2:$F$500,6,0),0)+IFERROR(VLOOKUP(F325,'Balance de prueba'!$A$2:$F$500,6,0),0)</f>
        <v>0</v>
      </c>
      <c r="O325" s="390"/>
      <c r="P325" s="391"/>
      <c r="Q325" s="391"/>
      <c r="R325" s="367">
        <f t="shared" si="35"/>
        <v>0</v>
      </c>
      <c r="AC325" s="338"/>
    </row>
    <row r="326" spans="1:29" ht="32.25" customHeight="1">
      <c r="A326" s="640"/>
      <c r="B326" s="640"/>
      <c r="C326" s="640"/>
      <c r="D326" s="640"/>
      <c r="E326" s="640"/>
      <c r="F326" s="640"/>
      <c r="G326" s="363">
        <f t="shared" si="36"/>
        <v>318</v>
      </c>
      <c r="H326" s="1344"/>
      <c r="I326" s="1161" t="s">
        <v>668</v>
      </c>
      <c r="J326" s="1162"/>
      <c r="K326" s="1163"/>
      <c r="L326" s="1163"/>
      <c r="M326" s="1164"/>
      <c r="N326" s="379">
        <f>SUM(N327:N328)</f>
        <v>0</v>
      </c>
      <c r="O326" s="379">
        <f t="shared" ref="O326:R326" si="39">SUM(O327:O328)</f>
        <v>0</v>
      </c>
      <c r="P326" s="379">
        <f t="shared" si="39"/>
        <v>0</v>
      </c>
      <c r="Q326" s="379">
        <f t="shared" si="39"/>
        <v>0</v>
      </c>
      <c r="R326" s="379">
        <f t="shared" si="39"/>
        <v>0</v>
      </c>
      <c r="AC326" s="338"/>
    </row>
    <row r="327" spans="1:29" ht="21.75" customHeight="1">
      <c r="A327" s="640"/>
      <c r="B327" s="640"/>
      <c r="C327" s="640"/>
      <c r="D327" s="640"/>
      <c r="E327" s="640"/>
      <c r="F327" s="640"/>
      <c r="G327" s="363">
        <f t="shared" si="36"/>
        <v>319</v>
      </c>
      <c r="H327" s="1344"/>
      <c r="I327" s="1176"/>
      <c r="J327" s="1001" t="s">
        <v>421</v>
      </c>
      <c r="K327" s="1002"/>
      <c r="L327" s="1002"/>
      <c r="M327" s="1003"/>
      <c r="N327" s="639">
        <f>IFERROR(VLOOKUP(E327,'Balance de prueba'!$A$2:$F$500,6,0),0)+IFERROR(VLOOKUP(D327,'Balance de prueba'!$A$2:$F$500,6,0),0)+IFERROR(VLOOKUP(C327,'Balance de prueba'!$A$2:$F$500,6,0),0)+IFERROR(VLOOKUP(B327,'Balance de prueba'!$A$2:$F$500,6,0),0)+IFERROR(VLOOKUP(A327,'Balance de prueba'!$A$2:$F$500,6,0),0)+IFERROR(VLOOKUP(F327,'Balance de prueba'!$A$2:$F$500,6,0),0)</f>
        <v>0</v>
      </c>
      <c r="O327" s="382"/>
      <c r="P327" s="381"/>
      <c r="Q327" s="394"/>
      <c r="R327" s="367">
        <f t="shared" si="35"/>
        <v>0</v>
      </c>
      <c r="AC327" s="338"/>
    </row>
    <row r="328" spans="1:29" ht="21.75" customHeight="1">
      <c r="A328" s="640"/>
      <c r="B328" s="640"/>
      <c r="C328" s="640"/>
      <c r="D328" s="640"/>
      <c r="E328" s="640"/>
      <c r="F328" s="640"/>
      <c r="G328" s="363">
        <f t="shared" si="36"/>
        <v>320</v>
      </c>
      <c r="H328" s="1344"/>
      <c r="I328" s="1178"/>
      <c r="J328" s="1001" t="s">
        <v>103</v>
      </c>
      <c r="K328" s="1002"/>
      <c r="L328" s="1002"/>
      <c r="M328" s="1003"/>
      <c r="N328" s="639">
        <f>IFERROR(VLOOKUP(E328,'Balance de prueba'!$A$2:$F$500,6,0),0)+IFERROR(VLOOKUP(D328,'Balance de prueba'!$A$2:$F$500,6,0),0)+IFERROR(VLOOKUP(C328,'Balance de prueba'!$A$2:$F$500,6,0),0)+IFERROR(VLOOKUP(B328,'Balance de prueba'!$A$2:$F$500,6,0),0)+IFERROR(VLOOKUP(A328,'Balance de prueba'!$A$2:$F$500,6,0),0)+IFERROR(VLOOKUP(F328,'Balance de prueba'!$A$2:$F$500,6,0),0)</f>
        <v>0</v>
      </c>
      <c r="O328" s="382"/>
      <c r="P328" s="381"/>
      <c r="Q328" s="394"/>
      <c r="R328" s="367">
        <f t="shared" si="35"/>
        <v>0</v>
      </c>
      <c r="AC328" s="338"/>
    </row>
    <row r="329" spans="1:29" s="389" customFormat="1" ht="18.75" customHeight="1">
      <c r="A329" s="641"/>
      <c r="B329" s="641"/>
      <c r="C329" s="641"/>
      <c r="D329" s="641"/>
      <c r="E329" s="641"/>
      <c r="F329" s="641"/>
      <c r="G329" s="363">
        <f t="shared" si="36"/>
        <v>321</v>
      </c>
      <c r="H329" s="1344"/>
      <c r="I329" s="1064" t="s">
        <v>103</v>
      </c>
      <c r="J329" s="1065"/>
      <c r="K329" s="1066"/>
      <c r="L329" s="1066"/>
      <c r="M329" s="1067"/>
      <c r="N329" s="392">
        <f>SUM(N330:N334)</f>
        <v>0</v>
      </c>
      <c r="O329" s="392">
        <f t="shared" ref="O329:R329" si="40">SUM(O330:O334)</f>
        <v>0</v>
      </c>
      <c r="P329" s="392">
        <f t="shared" si="40"/>
        <v>0</v>
      </c>
      <c r="Q329" s="392">
        <f t="shared" si="40"/>
        <v>0</v>
      </c>
      <c r="R329" s="392">
        <f t="shared" si="40"/>
        <v>0</v>
      </c>
      <c r="S329" s="338"/>
      <c r="T329" s="338"/>
      <c r="U329" s="338"/>
      <c r="V329" s="338"/>
      <c r="W329" s="338"/>
      <c r="X329" s="338"/>
      <c r="Y329" s="338"/>
      <c r="Z329" s="338"/>
      <c r="AA329" s="338"/>
      <c r="AB329" s="338"/>
      <c r="AC329" s="338"/>
    </row>
    <row r="330" spans="1:29" s="389" customFormat="1" ht="20.25" customHeight="1">
      <c r="A330" s="641"/>
      <c r="B330" s="641"/>
      <c r="C330" s="641"/>
      <c r="D330" s="641"/>
      <c r="E330" s="641"/>
      <c r="F330" s="641"/>
      <c r="G330" s="363">
        <f t="shared" si="36"/>
        <v>322</v>
      </c>
      <c r="H330" s="1344"/>
      <c r="I330" s="1176"/>
      <c r="J330" s="1056" t="s">
        <v>174</v>
      </c>
      <c r="K330" s="1002"/>
      <c r="L330" s="1002"/>
      <c r="M330" s="1003"/>
      <c r="N330" s="639">
        <f>IFERROR(VLOOKUP(E330,'Balance de prueba'!$A$2:$F$500,6,0),0)+IFERROR(VLOOKUP(D330,'Balance de prueba'!$A$2:$F$500,6,0),0)+IFERROR(VLOOKUP(C330,'Balance de prueba'!$A$2:$F$500,6,0),0)+IFERROR(VLOOKUP(B330,'Balance de prueba'!$A$2:$F$500,6,0),0)+IFERROR(VLOOKUP(A330,'Balance de prueba'!$A$2:$F$500,6,0),0)+IFERROR(VLOOKUP(F330,'Balance de prueba'!$A$2:$F$500,6,0),0)</f>
        <v>0</v>
      </c>
      <c r="O330" s="382"/>
      <c r="P330" s="381"/>
      <c r="Q330" s="394"/>
      <c r="R330" s="367">
        <f t="shared" si="35"/>
        <v>0</v>
      </c>
      <c r="S330" s="338"/>
      <c r="T330" s="338"/>
      <c r="U330" s="338"/>
      <c r="V330" s="338"/>
      <c r="W330" s="338"/>
      <c r="X330" s="338"/>
      <c r="Y330" s="338"/>
      <c r="Z330" s="338"/>
      <c r="AA330" s="338"/>
      <c r="AB330" s="338"/>
      <c r="AC330" s="338"/>
    </row>
    <row r="331" spans="1:29" s="389" customFormat="1" ht="20.25" customHeight="1">
      <c r="A331" s="641"/>
      <c r="B331" s="641"/>
      <c r="C331" s="641"/>
      <c r="D331" s="641"/>
      <c r="E331" s="641"/>
      <c r="F331" s="641"/>
      <c r="G331" s="363">
        <f t="shared" ref="G331:G394" si="41">G330+1</f>
        <v>323</v>
      </c>
      <c r="H331" s="1344"/>
      <c r="I331" s="1177"/>
      <c r="J331" s="1056" t="s">
        <v>176</v>
      </c>
      <c r="K331" s="1002"/>
      <c r="L331" s="1002"/>
      <c r="M331" s="1003"/>
      <c r="N331" s="639">
        <f>IFERROR(VLOOKUP(E331,'Balance de prueba'!$A$2:$F$500,6,0),0)+IFERROR(VLOOKUP(D331,'Balance de prueba'!$A$2:$F$500,6,0),0)+IFERROR(VLOOKUP(C331,'Balance de prueba'!$A$2:$F$500,6,0),0)+IFERROR(VLOOKUP(B331,'Balance de prueba'!$A$2:$F$500,6,0),0)+IFERROR(VLOOKUP(A331,'Balance de prueba'!$A$2:$F$500,6,0),0)+IFERROR(VLOOKUP(F331,'Balance de prueba'!$A$2:$F$500,6,0),0)</f>
        <v>0</v>
      </c>
      <c r="O331" s="382"/>
      <c r="P331" s="381"/>
      <c r="Q331" s="394"/>
      <c r="R331" s="367">
        <f t="shared" ref="R331:R359" si="42">N331+O331-P331+Q331</f>
        <v>0</v>
      </c>
      <c r="S331" s="338"/>
      <c r="T331" s="338"/>
      <c r="U331" s="338"/>
      <c r="V331" s="338"/>
      <c r="W331" s="338"/>
      <c r="X331" s="338"/>
      <c r="Y331" s="338"/>
      <c r="Z331" s="338"/>
      <c r="AA331" s="338"/>
      <c r="AB331" s="338"/>
      <c r="AC331" s="338"/>
    </row>
    <row r="332" spans="1:29" s="389" customFormat="1" ht="20.25" customHeight="1">
      <c r="A332" s="641"/>
      <c r="B332" s="641"/>
      <c r="C332" s="641"/>
      <c r="D332" s="641"/>
      <c r="E332" s="641"/>
      <c r="F332" s="641"/>
      <c r="G332" s="363">
        <f t="shared" si="41"/>
        <v>324</v>
      </c>
      <c r="H332" s="1344"/>
      <c r="I332" s="1177"/>
      <c r="J332" s="1056" t="s">
        <v>422</v>
      </c>
      <c r="K332" s="1002"/>
      <c r="L332" s="1002"/>
      <c r="M332" s="1003"/>
      <c r="N332" s="639">
        <f>IFERROR(VLOOKUP(E332,'Balance de prueba'!$A$2:$F$500,6,0),0)+IFERROR(VLOOKUP(D332,'Balance de prueba'!$A$2:$F$500,6,0),0)+IFERROR(VLOOKUP(C332,'Balance de prueba'!$A$2:$F$500,6,0),0)+IFERROR(VLOOKUP(B332,'Balance de prueba'!$A$2:$F$500,6,0),0)+IFERROR(VLOOKUP(A332,'Balance de prueba'!$A$2:$F$500,6,0),0)+IFERROR(VLOOKUP(F332,'Balance de prueba'!$A$2:$F$500,6,0),0)</f>
        <v>0</v>
      </c>
      <c r="O332" s="382"/>
      <c r="P332" s="381"/>
      <c r="Q332" s="394"/>
      <c r="R332" s="367">
        <f t="shared" si="42"/>
        <v>0</v>
      </c>
      <c r="S332" s="338"/>
      <c r="T332" s="338"/>
      <c r="U332" s="338"/>
      <c r="V332" s="338"/>
      <c r="W332" s="338"/>
      <c r="X332" s="338"/>
      <c r="Y332" s="338"/>
      <c r="Z332" s="338"/>
      <c r="AA332" s="338"/>
      <c r="AB332" s="338"/>
      <c r="AC332" s="338"/>
    </row>
    <row r="333" spans="1:29" s="389" customFormat="1" ht="20.25" customHeight="1">
      <c r="A333" s="641"/>
      <c r="B333" s="641"/>
      <c r="C333" s="641"/>
      <c r="D333" s="641"/>
      <c r="E333" s="641"/>
      <c r="F333" s="641"/>
      <c r="G333" s="363">
        <f t="shared" si="41"/>
        <v>325</v>
      </c>
      <c r="H333" s="1344"/>
      <c r="I333" s="1177"/>
      <c r="J333" s="1056" t="s">
        <v>423</v>
      </c>
      <c r="K333" s="1002"/>
      <c r="L333" s="1002"/>
      <c r="M333" s="1003"/>
      <c r="N333" s="639">
        <f>IFERROR(VLOOKUP(E333,'Balance de prueba'!$A$2:$F$500,6,0),0)+IFERROR(VLOOKUP(D333,'Balance de prueba'!$A$2:$F$500,6,0),0)+IFERROR(VLOOKUP(C333,'Balance de prueba'!$A$2:$F$500,6,0),0)+IFERROR(VLOOKUP(B333,'Balance de prueba'!$A$2:$F$500,6,0),0)+IFERROR(VLOOKUP(A333,'Balance de prueba'!$A$2:$F$500,6,0),0)+IFERROR(VLOOKUP(F333,'Balance de prueba'!$A$2:$F$500,6,0),0)</f>
        <v>0</v>
      </c>
      <c r="O333" s="382"/>
      <c r="P333" s="381"/>
      <c r="Q333" s="394"/>
      <c r="R333" s="367">
        <f t="shared" si="42"/>
        <v>0</v>
      </c>
      <c r="S333" s="338"/>
      <c r="T333" s="338"/>
      <c r="U333" s="338"/>
      <c r="V333" s="338"/>
      <c r="W333" s="338"/>
      <c r="X333" s="338"/>
      <c r="Y333" s="338"/>
      <c r="Z333" s="338"/>
      <c r="AA333" s="338"/>
      <c r="AB333" s="338"/>
      <c r="AC333" s="338"/>
    </row>
    <row r="334" spans="1:29" s="389" customFormat="1" ht="20.25" customHeight="1">
      <c r="A334" s="641"/>
      <c r="B334" s="641"/>
      <c r="C334" s="641"/>
      <c r="D334" s="641"/>
      <c r="E334" s="641"/>
      <c r="F334" s="641"/>
      <c r="G334" s="363">
        <f t="shared" si="41"/>
        <v>326</v>
      </c>
      <c r="H334" s="1344"/>
      <c r="I334" s="1178"/>
      <c r="J334" s="1056" t="s">
        <v>424</v>
      </c>
      <c r="K334" s="1002"/>
      <c r="L334" s="1002"/>
      <c r="M334" s="1003"/>
      <c r="N334" s="639">
        <f>IFERROR(VLOOKUP(E334,'Balance de prueba'!$A$2:$F$500,6,0),0)+IFERROR(VLOOKUP(D334,'Balance de prueba'!$A$2:$F$500,6,0),0)+IFERROR(VLOOKUP(C334,'Balance de prueba'!$A$2:$F$500,6,0),0)+IFERROR(VLOOKUP(B334,'Balance de prueba'!$A$2:$F$500,6,0),0)+IFERROR(VLOOKUP(A334,'Balance de prueba'!$A$2:$F$500,6,0),0)+IFERROR(VLOOKUP(F334,'Balance de prueba'!$A$2:$F$500,6,0),0)</f>
        <v>0</v>
      </c>
      <c r="O334" s="382"/>
      <c r="P334" s="381"/>
      <c r="Q334" s="394"/>
      <c r="R334" s="367">
        <f t="shared" si="42"/>
        <v>0</v>
      </c>
      <c r="S334" s="338"/>
      <c r="T334" s="338"/>
      <c r="U334" s="338"/>
      <c r="V334" s="338"/>
      <c r="W334" s="338"/>
      <c r="X334" s="338"/>
      <c r="Y334" s="338"/>
      <c r="Z334" s="338"/>
      <c r="AA334" s="338"/>
      <c r="AB334" s="338"/>
      <c r="AC334" s="338"/>
    </row>
    <row r="335" spans="1:29" s="389" customFormat="1" ht="18.75" customHeight="1">
      <c r="A335" s="641"/>
      <c r="B335" s="641"/>
      <c r="C335" s="641"/>
      <c r="D335" s="641"/>
      <c r="E335" s="641"/>
      <c r="F335" s="641"/>
      <c r="G335" s="363">
        <f t="shared" si="41"/>
        <v>327</v>
      </c>
      <c r="H335" s="1344"/>
      <c r="I335" s="1064" t="s">
        <v>425</v>
      </c>
      <c r="J335" s="1065"/>
      <c r="K335" s="1066"/>
      <c r="L335" s="1066"/>
      <c r="M335" s="1067"/>
      <c r="N335" s="392">
        <f>SUM(N336:N344)</f>
        <v>0</v>
      </c>
      <c r="O335" s="392">
        <f t="shared" ref="O335:R335" si="43">SUM(O336:O344)</f>
        <v>0</v>
      </c>
      <c r="P335" s="392">
        <f t="shared" si="43"/>
        <v>0</v>
      </c>
      <c r="Q335" s="392">
        <f t="shared" si="43"/>
        <v>0</v>
      </c>
      <c r="R335" s="392">
        <f t="shared" si="43"/>
        <v>0</v>
      </c>
      <c r="S335" s="338"/>
      <c r="T335" s="338"/>
      <c r="U335" s="338"/>
      <c r="V335" s="338"/>
      <c r="W335" s="338"/>
      <c r="X335" s="338"/>
      <c r="Y335" s="338"/>
      <c r="Z335" s="338"/>
      <c r="AA335" s="338"/>
      <c r="AB335" s="338"/>
      <c r="AC335" s="338"/>
    </row>
    <row r="336" spans="1:29" s="389" customFormat="1" ht="21" customHeight="1">
      <c r="A336" s="641"/>
      <c r="B336" s="641"/>
      <c r="C336" s="641"/>
      <c r="D336" s="641"/>
      <c r="E336" s="641"/>
      <c r="F336" s="641"/>
      <c r="G336" s="363">
        <f t="shared" si="41"/>
        <v>328</v>
      </c>
      <c r="H336" s="1344"/>
      <c r="I336" s="1176"/>
      <c r="J336" s="1056" t="s">
        <v>12</v>
      </c>
      <c r="K336" s="1002"/>
      <c r="L336" s="1002"/>
      <c r="M336" s="1003"/>
      <c r="N336" s="639">
        <f>IFERROR(VLOOKUP(E336,'Balance de prueba'!$A$2:$F$500,6,0),0)+IFERROR(VLOOKUP(D336,'Balance de prueba'!$A$2:$F$500,6,0),0)+IFERROR(VLOOKUP(C336,'Balance de prueba'!$A$2:$F$500,6,0),0)+IFERROR(VLOOKUP(B336,'Balance de prueba'!$A$2:$F$500,6,0),0)+IFERROR(VLOOKUP(A336,'Balance de prueba'!$A$2:$F$500,6,0),0)+IFERROR(VLOOKUP(F336,'Balance de prueba'!$A$2:$F$500,6,0),0)</f>
        <v>0</v>
      </c>
      <c r="O336" s="382"/>
      <c r="P336" s="381"/>
      <c r="Q336" s="381"/>
      <c r="R336" s="367">
        <f t="shared" si="42"/>
        <v>0</v>
      </c>
      <c r="S336" s="338"/>
      <c r="T336" s="338"/>
      <c r="U336" s="338"/>
      <c r="V336" s="338"/>
      <c r="W336" s="338"/>
      <c r="X336" s="338"/>
      <c r="Y336" s="338"/>
      <c r="Z336" s="338"/>
      <c r="AA336" s="338"/>
      <c r="AB336" s="338"/>
      <c r="AC336" s="338"/>
    </row>
    <row r="337" spans="1:29" s="389" customFormat="1" ht="25.5" customHeight="1">
      <c r="A337" s="641"/>
      <c r="B337" s="641"/>
      <c r="C337" s="641"/>
      <c r="D337" s="641"/>
      <c r="E337" s="641"/>
      <c r="F337" s="641"/>
      <c r="G337" s="363">
        <f t="shared" si="41"/>
        <v>329</v>
      </c>
      <c r="H337" s="1344"/>
      <c r="I337" s="1177"/>
      <c r="J337" s="1056" t="s">
        <v>426</v>
      </c>
      <c r="K337" s="1002"/>
      <c r="L337" s="1002"/>
      <c r="M337" s="1003"/>
      <c r="N337" s="639">
        <f>IFERROR(VLOOKUP(E337,'Balance de prueba'!$A$2:$F$500,6,0),0)+IFERROR(VLOOKUP(D337,'Balance de prueba'!$A$2:$F$500,6,0),0)+IFERROR(VLOOKUP(C337,'Balance de prueba'!$A$2:$F$500,6,0),0)+IFERROR(VLOOKUP(B337,'Balance de prueba'!$A$2:$F$500,6,0),0)+IFERROR(VLOOKUP(A337,'Balance de prueba'!$A$2:$F$500,6,0),0)+IFERROR(VLOOKUP(F337,'Balance de prueba'!$A$2:$F$500,6,0),0)</f>
        <v>0</v>
      </c>
      <c r="O337" s="382"/>
      <c r="P337" s="381"/>
      <c r="Q337" s="381"/>
      <c r="R337" s="367">
        <f t="shared" si="42"/>
        <v>0</v>
      </c>
      <c r="S337" s="338"/>
      <c r="T337" s="338"/>
      <c r="U337" s="338"/>
      <c r="V337" s="338"/>
      <c r="W337" s="338"/>
      <c r="X337" s="338"/>
      <c r="Y337" s="338"/>
      <c r="Z337" s="338"/>
      <c r="AA337" s="338"/>
      <c r="AB337" s="338"/>
      <c r="AC337" s="338"/>
    </row>
    <row r="338" spans="1:29" s="389" customFormat="1" ht="23.25" customHeight="1">
      <c r="A338" s="641"/>
      <c r="B338" s="641"/>
      <c r="C338" s="641"/>
      <c r="D338" s="641"/>
      <c r="E338" s="641"/>
      <c r="F338" s="641"/>
      <c r="G338" s="363">
        <f t="shared" si="41"/>
        <v>330</v>
      </c>
      <c r="H338" s="1344"/>
      <c r="I338" s="1177"/>
      <c r="J338" s="1056" t="s">
        <v>11</v>
      </c>
      <c r="K338" s="1002"/>
      <c r="L338" s="1002"/>
      <c r="M338" s="1003"/>
      <c r="N338" s="639">
        <f>IFERROR(VLOOKUP(E338,'Balance de prueba'!$A$2:$F$500,6,0),0)+IFERROR(VLOOKUP(D338,'Balance de prueba'!$A$2:$F$500,6,0),0)+IFERROR(VLOOKUP(C338,'Balance de prueba'!$A$2:$F$500,6,0),0)+IFERROR(VLOOKUP(B338,'Balance de prueba'!$A$2:$F$500,6,0),0)+IFERROR(VLOOKUP(A338,'Balance de prueba'!$A$2:$F$500,6,0),0)+IFERROR(VLOOKUP(F338,'Balance de prueba'!$A$2:$F$500,6,0),0)</f>
        <v>0</v>
      </c>
      <c r="O338" s="382"/>
      <c r="P338" s="381"/>
      <c r="Q338" s="381"/>
      <c r="R338" s="367">
        <f t="shared" si="42"/>
        <v>0</v>
      </c>
      <c r="S338" s="338"/>
      <c r="T338" s="338"/>
      <c r="U338" s="338"/>
      <c r="V338" s="338"/>
      <c r="W338" s="338"/>
      <c r="X338" s="338"/>
      <c r="Y338" s="338"/>
      <c r="Z338" s="338"/>
      <c r="AA338" s="338"/>
      <c r="AB338" s="338"/>
      <c r="AC338" s="338"/>
    </row>
    <row r="339" spans="1:29" s="389" customFormat="1" ht="27.75" customHeight="1">
      <c r="A339" s="641"/>
      <c r="B339" s="641"/>
      <c r="C339" s="641"/>
      <c r="D339" s="641"/>
      <c r="E339" s="641"/>
      <c r="F339" s="641"/>
      <c r="G339" s="363">
        <f t="shared" si="41"/>
        <v>331</v>
      </c>
      <c r="H339" s="1344"/>
      <c r="I339" s="1177"/>
      <c r="J339" s="1056" t="s">
        <v>427</v>
      </c>
      <c r="K339" s="1002"/>
      <c r="L339" s="1002"/>
      <c r="M339" s="1003"/>
      <c r="N339" s="639">
        <f>IFERROR(VLOOKUP(E339,'Balance de prueba'!$A$2:$F$500,6,0),0)+IFERROR(VLOOKUP(D339,'Balance de prueba'!$A$2:$F$500,6,0),0)+IFERROR(VLOOKUP(C339,'Balance de prueba'!$A$2:$F$500,6,0),0)+IFERROR(VLOOKUP(B339,'Balance de prueba'!$A$2:$F$500,6,0),0)+IFERROR(VLOOKUP(A339,'Balance de prueba'!$A$2:$F$500,6,0),0)+IFERROR(VLOOKUP(F339,'Balance de prueba'!$A$2:$F$500,6,0),0)</f>
        <v>0</v>
      </c>
      <c r="O339" s="382"/>
      <c r="P339" s="381"/>
      <c r="Q339" s="381"/>
      <c r="R339" s="367">
        <f t="shared" si="42"/>
        <v>0</v>
      </c>
      <c r="S339" s="338"/>
      <c r="T339" s="338"/>
      <c r="U339" s="338"/>
      <c r="V339" s="338"/>
      <c r="W339" s="338"/>
      <c r="X339" s="338"/>
      <c r="Y339" s="338"/>
      <c r="Z339" s="338"/>
      <c r="AA339" s="338"/>
      <c r="AB339" s="338"/>
      <c r="AC339" s="338"/>
    </row>
    <row r="340" spans="1:29" s="389" customFormat="1" ht="21" customHeight="1">
      <c r="A340" s="641"/>
      <c r="B340" s="641"/>
      <c r="C340" s="641"/>
      <c r="D340" s="641"/>
      <c r="E340" s="641"/>
      <c r="F340" s="641"/>
      <c r="G340" s="363">
        <f t="shared" si="41"/>
        <v>332</v>
      </c>
      <c r="H340" s="1344"/>
      <c r="I340" s="1177"/>
      <c r="J340" s="1056" t="s">
        <v>713</v>
      </c>
      <c r="K340" s="1002"/>
      <c r="L340" s="1002"/>
      <c r="M340" s="1003"/>
      <c r="N340" s="639">
        <f>IFERROR(VLOOKUP(E340,'Balance de prueba'!$A$2:$F$500,6,0),0)+IFERROR(VLOOKUP(D340,'Balance de prueba'!$A$2:$F$500,6,0),0)+IFERROR(VLOOKUP(C340,'Balance de prueba'!$A$2:$F$500,6,0),0)+IFERROR(VLOOKUP(B340,'Balance de prueba'!$A$2:$F$500,6,0),0)+IFERROR(VLOOKUP(A340,'Balance de prueba'!$A$2:$F$500,6,0),0)+IFERROR(VLOOKUP(F340,'Balance de prueba'!$A$2:$F$500,6,0),0)</f>
        <v>0</v>
      </c>
      <c r="O340" s="382"/>
      <c r="P340" s="381"/>
      <c r="Q340" s="381"/>
      <c r="R340" s="367">
        <f t="shared" si="42"/>
        <v>0</v>
      </c>
      <c r="S340" s="338"/>
      <c r="T340" s="338"/>
      <c r="U340" s="338"/>
      <c r="V340" s="338"/>
      <c r="W340" s="338"/>
      <c r="X340" s="338"/>
      <c r="Y340" s="338"/>
      <c r="Z340" s="338"/>
      <c r="AA340" s="338"/>
      <c r="AB340" s="338"/>
      <c r="AC340" s="338"/>
    </row>
    <row r="341" spans="1:29" s="389" customFormat="1" ht="21" customHeight="1">
      <c r="A341" s="641"/>
      <c r="B341" s="641"/>
      <c r="C341" s="641"/>
      <c r="D341" s="641"/>
      <c r="E341" s="641"/>
      <c r="F341" s="641"/>
      <c r="G341" s="363">
        <f t="shared" si="41"/>
        <v>333</v>
      </c>
      <c r="H341" s="1344"/>
      <c r="I341" s="1177"/>
      <c r="J341" s="1056" t="s">
        <v>318</v>
      </c>
      <c r="K341" s="1002"/>
      <c r="L341" s="1002"/>
      <c r="M341" s="1003"/>
      <c r="N341" s="639">
        <f>IFERROR(VLOOKUP(E341,'Balance de prueba'!$A$2:$F$500,6,0),0)+IFERROR(VLOOKUP(D341,'Balance de prueba'!$A$2:$F$500,6,0),0)+IFERROR(VLOOKUP(C341,'Balance de prueba'!$A$2:$F$500,6,0),0)+IFERROR(VLOOKUP(B341,'Balance de prueba'!$A$2:$F$500,6,0),0)+IFERROR(VLOOKUP(A341,'Balance de prueba'!$A$2:$F$500,6,0),0)+IFERROR(VLOOKUP(F341,'Balance de prueba'!$A$2:$F$500,6,0),0)</f>
        <v>0</v>
      </c>
      <c r="O341" s="382"/>
      <c r="P341" s="381"/>
      <c r="Q341" s="381"/>
      <c r="R341" s="367">
        <f t="shared" si="42"/>
        <v>0</v>
      </c>
      <c r="S341" s="338"/>
      <c r="T341" s="338"/>
      <c r="U341" s="338"/>
      <c r="V341" s="338"/>
      <c r="W341" s="338"/>
      <c r="X341" s="338"/>
      <c r="Y341" s="338"/>
      <c r="Z341" s="338"/>
      <c r="AA341" s="338"/>
      <c r="AB341" s="338"/>
      <c r="AC341" s="338"/>
    </row>
    <row r="342" spans="1:29" s="389" customFormat="1" ht="21" customHeight="1">
      <c r="A342" s="641"/>
      <c r="B342" s="641"/>
      <c r="C342" s="641"/>
      <c r="D342" s="641"/>
      <c r="E342" s="641"/>
      <c r="F342" s="641"/>
      <c r="G342" s="363">
        <f t="shared" si="41"/>
        <v>334</v>
      </c>
      <c r="H342" s="1344"/>
      <c r="I342" s="1177"/>
      <c r="J342" s="1056" t="s">
        <v>186</v>
      </c>
      <c r="K342" s="1002"/>
      <c r="L342" s="1002"/>
      <c r="M342" s="1003"/>
      <c r="N342" s="639">
        <f>IFERROR(VLOOKUP(E342,'Balance de prueba'!$A$2:$F$500,6,0),0)+IFERROR(VLOOKUP(D342,'Balance de prueba'!$A$2:$F$500,6,0),0)+IFERROR(VLOOKUP(C342,'Balance de prueba'!$A$2:$F$500,6,0),0)+IFERROR(VLOOKUP(B342,'Balance de prueba'!$A$2:$F$500,6,0),0)+IFERROR(VLOOKUP(A342,'Balance de prueba'!$A$2:$F$500,6,0),0)+IFERROR(VLOOKUP(F342,'Balance de prueba'!$A$2:$F$500,6,0),0)</f>
        <v>0</v>
      </c>
      <c r="O342" s="382"/>
      <c r="P342" s="381"/>
      <c r="Q342" s="381"/>
      <c r="R342" s="367">
        <f t="shared" si="42"/>
        <v>0</v>
      </c>
      <c r="S342" s="338"/>
      <c r="T342" s="338"/>
      <c r="U342" s="338"/>
      <c r="V342" s="338"/>
      <c r="W342" s="338"/>
      <c r="X342" s="338"/>
      <c r="Y342" s="338"/>
      <c r="Z342" s="338"/>
      <c r="AA342" s="338"/>
      <c r="AB342" s="338"/>
      <c r="AC342" s="338"/>
    </row>
    <row r="343" spans="1:29" s="389" customFormat="1" ht="21" customHeight="1">
      <c r="A343" s="641"/>
      <c r="B343" s="641"/>
      <c r="C343" s="641"/>
      <c r="D343" s="641"/>
      <c r="E343" s="641"/>
      <c r="F343" s="641"/>
      <c r="G343" s="363">
        <f t="shared" si="41"/>
        <v>335</v>
      </c>
      <c r="H343" s="1344"/>
      <c r="I343" s="1177"/>
      <c r="J343" s="1056" t="s">
        <v>86</v>
      </c>
      <c r="K343" s="1002"/>
      <c r="L343" s="1002"/>
      <c r="M343" s="1003"/>
      <c r="N343" s="639">
        <f>IFERROR(VLOOKUP(E343,'Balance de prueba'!$A$2:$F$500,6,0),0)+IFERROR(VLOOKUP(D343,'Balance de prueba'!$A$2:$F$500,6,0),0)+IFERROR(VLOOKUP(C343,'Balance de prueba'!$A$2:$F$500,6,0),0)+IFERROR(VLOOKUP(B343,'Balance de prueba'!$A$2:$F$500,6,0),0)+IFERROR(VLOOKUP(A343,'Balance de prueba'!$A$2:$F$500,6,0),0)+IFERROR(VLOOKUP(F343,'Balance de prueba'!$A$2:$F$500,6,0),0)</f>
        <v>0</v>
      </c>
      <c r="O343" s="382"/>
      <c r="P343" s="381"/>
      <c r="Q343" s="381"/>
      <c r="R343" s="367">
        <f t="shared" si="42"/>
        <v>0</v>
      </c>
      <c r="S343" s="338"/>
      <c r="T343" s="338"/>
      <c r="U343" s="338"/>
      <c r="V343" s="338"/>
      <c r="W343" s="338"/>
      <c r="X343" s="338"/>
      <c r="Y343" s="338"/>
      <c r="Z343" s="338"/>
      <c r="AA343" s="338"/>
      <c r="AB343" s="338"/>
      <c r="AC343" s="338"/>
    </row>
    <row r="344" spans="1:29" s="389" customFormat="1" ht="21" customHeight="1">
      <c r="A344" s="641"/>
      <c r="B344" s="641"/>
      <c r="C344" s="641"/>
      <c r="D344" s="641"/>
      <c r="E344" s="641"/>
      <c r="F344" s="641"/>
      <c r="G344" s="363">
        <f t="shared" si="41"/>
        <v>336</v>
      </c>
      <c r="H344" s="1344"/>
      <c r="I344" s="1178"/>
      <c r="J344" s="1056" t="s">
        <v>48</v>
      </c>
      <c r="K344" s="1002"/>
      <c r="L344" s="1002"/>
      <c r="M344" s="1003"/>
      <c r="N344" s="639">
        <f>IFERROR(VLOOKUP(E344,'Balance de prueba'!$A$2:$F$500,6,0),0)+IFERROR(VLOOKUP(D344,'Balance de prueba'!$A$2:$F$500,6,0),0)+IFERROR(VLOOKUP(C344,'Balance de prueba'!$A$2:$F$500,6,0),0)+IFERROR(VLOOKUP(B344,'Balance de prueba'!$A$2:$F$500,6,0),0)+IFERROR(VLOOKUP(A344,'Balance de prueba'!$A$2:$F$500,6,0),0)+IFERROR(VLOOKUP(F344,'Balance de prueba'!$A$2:$F$500,6,0),0)</f>
        <v>0</v>
      </c>
      <c r="O344" s="382"/>
      <c r="P344" s="381"/>
      <c r="Q344" s="381"/>
      <c r="R344" s="367">
        <f t="shared" si="42"/>
        <v>0</v>
      </c>
      <c r="S344" s="338"/>
      <c r="T344" s="338"/>
      <c r="U344" s="338"/>
      <c r="V344" s="338"/>
      <c r="W344" s="338"/>
      <c r="X344" s="338"/>
      <c r="Y344" s="338"/>
      <c r="Z344" s="338"/>
      <c r="AA344" s="338"/>
      <c r="AB344" s="338"/>
      <c r="AC344" s="338"/>
    </row>
    <row r="345" spans="1:29" ht="15.75" customHeight="1">
      <c r="A345" s="640"/>
      <c r="B345" s="640"/>
      <c r="C345" s="640"/>
      <c r="D345" s="640"/>
      <c r="E345" s="640"/>
      <c r="F345" s="640"/>
      <c r="G345" s="363">
        <f t="shared" si="41"/>
        <v>337</v>
      </c>
      <c r="H345" s="1344"/>
      <c r="I345" s="1064" t="s">
        <v>106</v>
      </c>
      <c r="J345" s="1065"/>
      <c r="K345" s="1066"/>
      <c r="L345" s="1066"/>
      <c r="M345" s="1067"/>
      <c r="N345" s="392">
        <f>SUM(N346:N352)</f>
        <v>0</v>
      </c>
      <c r="O345" s="392">
        <f t="shared" ref="O345:R345" si="44">SUM(O346:O352)</f>
        <v>0</v>
      </c>
      <c r="P345" s="392">
        <f t="shared" si="44"/>
        <v>0</v>
      </c>
      <c r="Q345" s="392">
        <f t="shared" si="44"/>
        <v>0</v>
      </c>
      <c r="R345" s="392">
        <f t="shared" si="44"/>
        <v>0</v>
      </c>
      <c r="AC345" s="338"/>
    </row>
    <row r="346" spans="1:29" ht="21.75" customHeight="1">
      <c r="A346" s="640"/>
      <c r="B346" s="640"/>
      <c r="C346" s="640"/>
      <c r="D346" s="640"/>
      <c r="E346" s="640"/>
      <c r="F346" s="640"/>
      <c r="G346" s="363">
        <f t="shared" si="41"/>
        <v>338</v>
      </c>
      <c r="H346" s="1344"/>
      <c r="I346" s="1105"/>
      <c r="J346" s="1001" t="s">
        <v>428</v>
      </c>
      <c r="K346" s="1002"/>
      <c r="L346" s="1002"/>
      <c r="M346" s="1003"/>
      <c r="N346" s="639">
        <f>IFERROR(VLOOKUP(E346,'Balance de prueba'!$A$2:$F$500,6,0),0)+IFERROR(VLOOKUP(D346,'Balance de prueba'!$A$2:$F$500,6,0),0)+IFERROR(VLOOKUP(C346,'Balance de prueba'!$A$2:$F$500,6,0),0)+IFERROR(VLOOKUP(B346,'Balance de prueba'!$A$2:$F$500,6,0),0)+IFERROR(VLOOKUP(A346,'Balance de prueba'!$A$2:$F$500,6,0),0)+IFERROR(VLOOKUP(F346,'Balance de prueba'!$A$2:$F$500,6,0),0)</f>
        <v>0</v>
      </c>
      <c r="O346" s="390"/>
      <c r="P346" s="384"/>
      <c r="Q346" s="395"/>
      <c r="R346" s="367">
        <f t="shared" si="42"/>
        <v>0</v>
      </c>
      <c r="AC346" s="338"/>
    </row>
    <row r="347" spans="1:29" ht="21.75" customHeight="1">
      <c r="A347" s="640"/>
      <c r="B347" s="640"/>
      <c r="C347" s="640"/>
      <c r="D347" s="640"/>
      <c r="E347" s="640"/>
      <c r="F347" s="640"/>
      <c r="G347" s="363">
        <f t="shared" si="41"/>
        <v>339</v>
      </c>
      <c r="H347" s="1344"/>
      <c r="I347" s="1106"/>
      <c r="J347" s="1001" t="s">
        <v>429</v>
      </c>
      <c r="K347" s="1002"/>
      <c r="L347" s="1002"/>
      <c r="M347" s="1003"/>
      <c r="N347" s="639">
        <f>IFERROR(VLOOKUP(E347,'Balance de prueba'!$A$2:$F$500,6,0),0)+IFERROR(VLOOKUP(D347,'Balance de prueba'!$A$2:$F$500,6,0),0)+IFERROR(VLOOKUP(C347,'Balance de prueba'!$A$2:$F$500,6,0),0)+IFERROR(VLOOKUP(B347,'Balance de prueba'!$A$2:$F$500,6,0),0)+IFERROR(VLOOKUP(A347,'Balance de prueba'!$A$2:$F$500,6,0),0)+IFERROR(VLOOKUP(F347,'Balance de prueba'!$A$2:$F$500,6,0),0)</f>
        <v>0</v>
      </c>
      <c r="O347" s="390"/>
      <c r="P347" s="384"/>
      <c r="Q347" s="395"/>
      <c r="R347" s="367">
        <f t="shared" si="42"/>
        <v>0</v>
      </c>
      <c r="AC347" s="338"/>
    </row>
    <row r="348" spans="1:29" ht="21.75" customHeight="1">
      <c r="A348" s="640"/>
      <c r="B348" s="640"/>
      <c r="C348" s="640"/>
      <c r="D348" s="640"/>
      <c r="E348" s="640"/>
      <c r="F348" s="640"/>
      <c r="G348" s="363">
        <f t="shared" si="41"/>
        <v>340</v>
      </c>
      <c r="H348" s="1344"/>
      <c r="I348" s="1106"/>
      <c r="J348" s="1001" t="s">
        <v>430</v>
      </c>
      <c r="K348" s="1002"/>
      <c r="L348" s="1002"/>
      <c r="M348" s="1003"/>
      <c r="N348" s="639">
        <f>IFERROR(VLOOKUP(E348,'Balance de prueba'!$A$2:$F$500,6,0),0)+IFERROR(VLOOKUP(D348,'Balance de prueba'!$A$2:$F$500,6,0),0)+IFERROR(VLOOKUP(C348,'Balance de prueba'!$A$2:$F$500,6,0),0)+IFERROR(VLOOKUP(B348,'Balance de prueba'!$A$2:$F$500,6,0),0)+IFERROR(VLOOKUP(A348,'Balance de prueba'!$A$2:$F$500,6,0),0)+IFERROR(VLOOKUP(F348,'Balance de prueba'!$A$2:$F$500,6,0),0)</f>
        <v>0</v>
      </c>
      <c r="O348" s="390"/>
      <c r="P348" s="384"/>
      <c r="Q348" s="395"/>
      <c r="R348" s="367">
        <f t="shared" si="42"/>
        <v>0</v>
      </c>
      <c r="AC348" s="338"/>
    </row>
    <row r="349" spans="1:29" ht="21.75" customHeight="1">
      <c r="A349" s="640"/>
      <c r="B349" s="640"/>
      <c r="C349" s="640"/>
      <c r="D349" s="640"/>
      <c r="E349" s="640"/>
      <c r="F349" s="640"/>
      <c r="G349" s="363">
        <f t="shared" si="41"/>
        <v>341</v>
      </c>
      <c r="H349" s="1344"/>
      <c r="I349" s="1106"/>
      <c r="J349" s="1001" t="s">
        <v>431</v>
      </c>
      <c r="K349" s="1002"/>
      <c r="L349" s="1002"/>
      <c r="M349" s="1003"/>
      <c r="N349" s="639">
        <f>IFERROR(VLOOKUP(E349,'Balance de prueba'!$A$2:$F$500,6,0),0)+IFERROR(VLOOKUP(D349,'Balance de prueba'!$A$2:$F$500,6,0),0)+IFERROR(VLOOKUP(C349,'Balance de prueba'!$A$2:$F$500,6,0),0)+IFERROR(VLOOKUP(B349,'Balance de prueba'!$A$2:$F$500,6,0),0)+IFERROR(VLOOKUP(A349,'Balance de prueba'!$A$2:$F$500,6,0),0)+IFERROR(VLOOKUP(F349,'Balance de prueba'!$A$2:$F$500,6,0),0)</f>
        <v>0</v>
      </c>
      <c r="O349" s="390"/>
      <c r="P349" s="384"/>
      <c r="Q349" s="395"/>
      <c r="R349" s="367">
        <f t="shared" si="42"/>
        <v>0</v>
      </c>
      <c r="AC349" s="338"/>
    </row>
    <row r="350" spans="1:29" ht="21.75" customHeight="1">
      <c r="A350" s="640"/>
      <c r="B350" s="640"/>
      <c r="C350" s="640"/>
      <c r="D350" s="640"/>
      <c r="E350" s="640"/>
      <c r="F350" s="640"/>
      <c r="G350" s="363">
        <f t="shared" si="41"/>
        <v>342</v>
      </c>
      <c r="H350" s="1344"/>
      <c r="I350" s="1106"/>
      <c r="J350" s="1001" t="s">
        <v>432</v>
      </c>
      <c r="K350" s="1002"/>
      <c r="L350" s="1002"/>
      <c r="M350" s="1003"/>
      <c r="N350" s="639">
        <f>IFERROR(VLOOKUP(E350,'Balance de prueba'!$A$2:$F$500,6,0),0)+IFERROR(VLOOKUP(D350,'Balance de prueba'!$A$2:$F$500,6,0),0)+IFERROR(VLOOKUP(C350,'Balance de prueba'!$A$2:$F$500,6,0),0)+IFERROR(VLOOKUP(B350,'Balance de prueba'!$A$2:$F$500,6,0),0)+IFERROR(VLOOKUP(A350,'Balance de prueba'!$A$2:$F$500,6,0),0)+IFERROR(VLOOKUP(F350,'Balance de prueba'!$A$2:$F$500,6,0),0)</f>
        <v>0</v>
      </c>
      <c r="O350" s="390"/>
      <c r="P350" s="384"/>
      <c r="Q350" s="395"/>
      <c r="R350" s="367">
        <f t="shared" si="42"/>
        <v>0</v>
      </c>
      <c r="AC350" s="338"/>
    </row>
    <row r="351" spans="1:29" ht="21.75" customHeight="1">
      <c r="A351" s="640"/>
      <c r="B351" s="640"/>
      <c r="C351" s="640"/>
      <c r="D351" s="640"/>
      <c r="E351" s="640"/>
      <c r="F351" s="640"/>
      <c r="G351" s="363">
        <f t="shared" si="41"/>
        <v>343</v>
      </c>
      <c r="H351" s="1344"/>
      <c r="I351" s="1106"/>
      <c r="J351" s="1157" t="s">
        <v>669</v>
      </c>
      <c r="K351" s="1058"/>
      <c r="L351" s="1058"/>
      <c r="M351" s="1051"/>
      <c r="N351" s="639">
        <f>IFERROR(VLOOKUP(E351,'Balance de prueba'!$A$2:$F$500,6,0),0)+IFERROR(VLOOKUP(D351,'Balance de prueba'!$A$2:$F$500,6,0),0)+IFERROR(VLOOKUP(C351,'Balance de prueba'!$A$2:$F$500,6,0),0)+IFERROR(VLOOKUP(B351,'Balance de prueba'!$A$2:$F$500,6,0),0)+IFERROR(VLOOKUP(A351,'Balance de prueba'!$A$2:$F$500,6,0),0)+IFERROR(VLOOKUP(F351,'Balance de prueba'!$A$2:$F$500,6,0),0)</f>
        <v>0</v>
      </c>
      <c r="O351" s="390"/>
      <c r="P351" s="385"/>
      <c r="Q351" s="398"/>
      <c r="R351" s="367">
        <f t="shared" si="42"/>
        <v>0</v>
      </c>
      <c r="AC351" s="338"/>
    </row>
    <row r="352" spans="1:29" ht="21.75" customHeight="1">
      <c r="A352" s="640"/>
      <c r="B352" s="640"/>
      <c r="C352" s="640"/>
      <c r="D352" s="640"/>
      <c r="E352" s="640"/>
      <c r="F352" s="640"/>
      <c r="G352" s="363">
        <f t="shared" si="41"/>
        <v>344</v>
      </c>
      <c r="H352" s="1344"/>
      <c r="I352" s="1107"/>
      <c r="J352" s="1001" t="s">
        <v>48</v>
      </c>
      <c r="K352" s="1002"/>
      <c r="L352" s="1002"/>
      <c r="M352" s="1003"/>
      <c r="N352" s="639">
        <f>IFERROR(VLOOKUP(E352,'Balance de prueba'!$A$2:$F$500,6,0),0)+IFERROR(VLOOKUP(D352,'Balance de prueba'!$A$2:$F$500,6,0),0)+IFERROR(VLOOKUP(C352,'Balance de prueba'!$A$2:$F$500,6,0),0)+IFERROR(VLOOKUP(B352,'Balance de prueba'!$A$2:$F$500,6,0),0)+IFERROR(VLOOKUP(A352,'Balance de prueba'!$A$2:$F$500,6,0),0)+IFERROR(VLOOKUP(F352,'Balance de prueba'!$A$2:$F$500,6,0),0)</f>
        <v>0</v>
      </c>
      <c r="O352" s="390"/>
      <c r="P352" s="391"/>
      <c r="Q352" s="395"/>
      <c r="R352" s="367">
        <f t="shared" si="42"/>
        <v>0</v>
      </c>
      <c r="AC352" s="338"/>
    </row>
    <row r="353" spans="1:29" s="389" customFormat="1" ht="25.5" customHeight="1">
      <c r="A353" s="641"/>
      <c r="B353" s="641"/>
      <c r="C353" s="641"/>
      <c r="D353" s="641"/>
      <c r="E353" s="641"/>
      <c r="F353" s="641"/>
      <c r="G353" s="363">
        <f t="shared" si="41"/>
        <v>345</v>
      </c>
      <c r="H353" s="1344"/>
      <c r="I353" s="1064" t="s">
        <v>31</v>
      </c>
      <c r="J353" s="1065"/>
      <c r="K353" s="1066"/>
      <c r="L353" s="1066"/>
      <c r="M353" s="1067"/>
      <c r="N353" s="429">
        <f>SUM(N354:N357)</f>
        <v>0</v>
      </c>
      <c r="O353" s="429">
        <f t="shared" ref="O353:R353" si="45">SUM(O354:O357)</f>
        <v>0</v>
      </c>
      <c r="P353" s="429">
        <f t="shared" si="45"/>
        <v>0</v>
      </c>
      <c r="Q353" s="429">
        <f t="shared" si="45"/>
        <v>0</v>
      </c>
      <c r="R353" s="429">
        <f t="shared" si="45"/>
        <v>0</v>
      </c>
      <c r="S353" s="338"/>
      <c r="T353" s="338"/>
      <c r="U353" s="338"/>
      <c r="V353" s="338"/>
      <c r="W353" s="338"/>
      <c r="X353" s="338"/>
      <c r="Y353" s="338"/>
      <c r="Z353" s="338"/>
      <c r="AA353" s="338"/>
      <c r="AB353" s="338"/>
      <c r="AC353" s="338"/>
    </row>
    <row r="354" spans="1:29" s="389" customFormat="1" ht="20.25" customHeight="1">
      <c r="A354" s="641"/>
      <c r="B354" s="641"/>
      <c r="C354" s="641"/>
      <c r="D354" s="641"/>
      <c r="E354" s="641"/>
      <c r="F354" s="641"/>
      <c r="G354" s="363">
        <f t="shared" si="41"/>
        <v>346</v>
      </c>
      <c r="H354" s="1344"/>
      <c r="I354" s="1105"/>
      <c r="J354" s="1056" t="s">
        <v>90</v>
      </c>
      <c r="K354" s="1002"/>
      <c r="L354" s="1002"/>
      <c r="M354" s="1003"/>
      <c r="N354" s="639">
        <f>IFERROR(VLOOKUP(E354,'Balance de prueba'!$A$2:$F$500,6,0),0)+IFERROR(VLOOKUP(D354,'Balance de prueba'!$A$2:$F$500,6,0),0)+IFERROR(VLOOKUP(C354,'Balance de prueba'!$A$2:$F$500,6,0),0)+IFERROR(VLOOKUP(B354,'Balance de prueba'!$A$2:$F$500,6,0),0)+IFERROR(VLOOKUP(A354,'Balance de prueba'!$A$2:$F$500,6,0),0)+IFERROR(VLOOKUP(F354,'Balance de prueba'!$A$2:$F$500,6,0),0)</f>
        <v>0</v>
      </c>
      <c r="O354" s="390"/>
      <c r="P354" s="391"/>
      <c r="Q354" s="391"/>
      <c r="R354" s="367">
        <f t="shared" si="42"/>
        <v>0</v>
      </c>
      <c r="S354" s="338"/>
      <c r="T354" s="338"/>
      <c r="U354" s="338"/>
      <c r="V354" s="338"/>
      <c r="W354" s="338"/>
      <c r="X354" s="338"/>
      <c r="Y354" s="338"/>
      <c r="Z354" s="338"/>
      <c r="AA354" s="338"/>
      <c r="AB354" s="338"/>
      <c r="AC354" s="338"/>
    </row>
    <row r="355" spans="1:29" s="389" customFormat="1" ht="20.25" customHeight="1">
      <c r="A355" s="641"/>
      <c r="B355" s="641"/>
      <c r="C355" s="641"/>
      <c r="D355" s="641"/>
      <c r="E355" s="641"/>
      <c r="F355" s="641"/>
      <c r="G355" s="363">
        <f t="shared" si="41"/>
        <v>347</v>
      </c>
      <c r="H355" s="1344"/>
      <c r="I355" s="1132"/>
      <c r="J355" s="1001" t="s">
        <v>884</v>
      </c>
      <c r="K355" s="1002"/>
      <c r="L355" s="1002"/>
      <c r="M355" s="1003"/>
      <c r="N355" s="639">
        <f>IFERROR(VLOOKUP(E355,'Balance de prueba'!$A$2:$F$500,6,0),0)+IFERROR(VLOOKUP(D355,'Balance de prueba'!$A$2:$F$500,6,0),0)+IFERROR(VLOOKUP(C355,'Balance de prueba'!$A$2:$F$500,6,0),0)+IFERROR(VLOOKUP(B355,'Balance de prueba'!$A$2:$F$500,6,0),0)+IFERROR(VLOOKUP(A355,'Balance de prueba'!$A$2:$F$500,6,0),0)+IFERROR(VLOOKUP(F355,'Balance de prueba'!$A$2:$F$500,6,0),0)</f>
        <v>0</v>
      </c>
      <c r="O355" s="390"/>
      <c r="P355" s="391"/>
      <c r="Q355" s="391"/>
      <c r="R355" s="367">
        <f t="shared" si="42"/>
        <v>0</v>
      </c>
      <c r="S355" s="338"/>
      <c r="T355" s="338"/>
      <c r="U355" s="338"/>
      <c r="V355" s="338"/>
      <c r="W355" s="338"/>
      <c r="X355" s="338"/>
      <c r="Y355" s="338"/>
      <c r="Z355" s="338"/>
      <c r="AA355" s="338"/>
      <c r="AB355" s="338"/>
      <c r="AC355" s="338"/>
    </row>
    <row r="356" spans="1:29" s="389" customFormat="1" ht="20.25" customHeight="1">
      <c r="A356" s="641"/>
      <c r="B356" s="641"/>
      <c r="C356" s="641"/>
      <c r="D356" s="641"/>
      <c r="E356" s="641"/>
      <c r="F356" s="641"/>
      <c r="G356" s="363">
        <f t="shared" si="41"/>
        <v>348</v>
      </c>
      <c r="H356" s="1344"/>
      <c r="I356" s="1132"/>
      <c r="J356" s="1094" t="s">
        <v>48</v>
      </c>
      <c r="K356" s="1145"/>
      <c r="L356" s="1145"/>
      <c r="M356" s="1087"/>
      <c r="N356" s="639">
        <f>IFERROR(VLOOKUP(E356,'Balance de prueba'!$A$2:$F$500,6,0),0)+IFERROR(VLOOKUP(D356,'Balance de prueba'!$A$2:$F$500,6,0),0)+IFERROR(VLOOKUP(C356,'Balance de prueba'!$A$2:$F$500,6,0),0)+IFERROR(VLOOKUP(B356,'Balance de prueba'!$A$2:$F$500,6,0),0)+IFERROR(VLOOKUP(A356,'Balance de prueba'!$A$2:$F$500,6,0),0)+IFERROR(VLOOKUP(F356,'Balance de prueba'!$A$2:$F$500,6,0),0)</f>
        <v>0</v>
      </c>
      <c r="O356" s="402"/>
      <c r="P356" s="402"/>
      <c r="Q356" s="402"/>
      <c r="R356" s="367">
        <f t="shared" si="42"/>
        <v>0</v>
      </c>
      <c r="S356" s="338"/>
      <c r="T356" s="338"/>
      <c r="U356" s="338"/>
      <c r="V356" s="338"/>
      <c r="W356" s="338"/>
      <c r="X356" s="338"/>
      <c r="Y356" s="338"/>
      <c r="Z356" s="338"/>
      <c r="AA356" s="338"/>
      <c r="AB356" s="338"/>
      <c r="AC356" s="338"/>
    </row>
    <row r="357" spans="1:29" ht="25.5" customHeight="1">
      <c r="A357" s="640"/>
      <c r="B357" s="640"/>
      <c r="C357" s="640"/>
      <c r="D357" s="640"/>
      <c r="E357" s="640"/>
      <c r="F357" s="640"/>
      <c r="G357" s="363">
        <f t="shared" si="41"/>
        <v>349</v>
      </c>
      <c r="H357" s="1344"/>
      <c r="I357" s="1133"/>
      <c r="J357" s="1001" t="s">
        <v>245</v>
      </c>
      <c r="K357" s="1002"/>
      <c r="L357" s="1002"/>
      <c r="M357" s="1003"/>
      <c r="N357" s="395"/>
      <c r="O357" s="398"/>
      <c r="P357" s="395"/>
      <c r="Q357" s="391"/>
      <c r="R357" s="367">
        <f t="shared" si="42"/>
        <v>0</v>
      </c>
      <c r="AC357" s="338"/>
    </row>
    <row r="358" spans="1:29" ht="30.75" customHeight="1">
      <c r="A358" s="640"/>
      <c r="B358" s="640"/>
      <c r="C358" s="640"/>
      <c r="D358" s="640"/>
      <c r="E358" s="640"/>
      <c r="F358" s="640"/>
      <c r="G358" s="363">
        <f t="shared" si="41"/>
        <v>350</v>
      </c>
      <c r="H358" s="1344"/>
      <c r="I358" s="1382" t="s">
        <v>128</v>
      </c>
      <c r="J358" s="1383"/>
      <c r="K358" s="1383"/>
      <c r="L358" s="1383"/>
      <c r="M358" s="1384"/>
      <c r="N358" s="639">
        <f>IFERROR(VLOOKUP(E358,'Balance de prueba'!$A$2:$F$500,6,0),0)+IFERROR(VLOOKUP(D358,'Balance de prueba'!$A$2:$F$500,6,0),0)+IFERROR(VLOOKUP(C358,'Balance de prueba'!$A$2:$F$500,6,0),0)+IFERROR(VLOOKUP(B358,'Balance de prueba'!$A$2:$F$500,6,0),0)+IFERROR(VLOOKUP(A358,'Balance de prueba'!$A$2:$F$500,6,0),0)+IFERROR(VLOOKUP(F358,'Balance de prueba'!$A$2:$F$500,6,0),0)</f>
        <v>0</v>
      </c>
      <c r="O358" s="431"/>
      <c r="P358" s="430"/>
      <c r="Q358" s="395"/>
      <c r="R358" s="396">
        <f t="shared" si="42"/>
        <v>0</v>
      </c>
      <c r="AC358" s="338"/>
    </row>
    <row r="359" spans="1:29" ht="29.25" customHeight="1">
      <c r="A359" s="640"/>
      <c r="B359" s="640"/>
      <c r="C359" s="640"/>
      <c r="D359" s="640"/>
      <c r="E359" s="640"/>
      <c r="F359" s="640"/>
      <c r="G359" s="363">
        <f t="shared" si="41"/>
        <v>351</v>
      </c>
      <c r="H359" s="1344"/>
      <c r="I359" s="1195" t="s">
        <v>890</v>
      </c>
      <c r="J359" s="1002"/>
      <c r="K359" s="1002"/>
      <c r="L359" s="1002"/>
      <c r="M359" s="1003"/>
      <c r="N359" s="394"/>
      <c r="O359" s="432"/>
      <c r="P359" s="394"/>
      <c r="Q359" s="433"/>
      <c r="R359" s="434">
        <f t="shared" si="42"/>
        <v>0</v>
      </c>
      <c r="AC359" s="338"/>
    </row>
    <row r="360" spans="1:29" ht="33.75" customHeight="1">
      <c r="A360" s="640"/>
      <c r="B360" s="640"/>
      <c r="C360" s="640"/>
      <c r="D360" s="640"/>
      <c r="E360" s="640"/>
      <c r="F360" s="640"/>
      <c r="G360" s="363">
        <f t="shared" si="41"/>
        <v>352</v>
      </c>
      <c r="H360" s="1345"/>
      <c r="I360" s="1146" t="s">
        <v>107</v>
      </c>
      <c r="J360" s="1147"/>
      <c r="K360" s="1147"/>
      <c r="L360" s="1147"/>
      <c r="M360" s="1148"/>
      <c r="N360" s="435">
        <f>N206+N212+N264+N326+N329+N335+N345+N353+N316+N358-N359</f>
        <v>0</v>
      </c>
      <c r="O360" s="435">
        <f t="shared" ref="O360:R360" si="46">O206+O212+O264+O326+O329+O335+O345+O353+O316+O358-O359</f>
        <v>0</v>
      </c>
      <c r="P360" s="435">
        <f t="shared" si="46"/>
        <v>0</v>
      </c>
      <c r="Q360" s="435">
        <f t="shared" si="46"/>
        <v>0</v>
      </c>
      <c r="R360" s="435">
        <f t="shared" si="46"/>
        <v>0</v>
      </c>
      <c r="S360" s="405"/>
      <c r="AC360" s="338"/>
    </row>
    <row r="361" spans="1:29" ht="39.75" customHeight="1">
      <c r="A361" s="640"/>
      <c r="B361" s="640"/>
      <c r="C361" s="640"/>
      <c r="D361" s="640"/>
      <c r="E361" s="640"/>
      <c r="F361" s="640"/>
      <c r="G361" s="363">
        <f t="shared" si="41"/>
        <v>353</v>
      </c>
      <c r="H361" s="1390" t="s">
        <v>743</v>
      </c>
      <c r="I361" s="1390"/>
      <c r="J361" s="1391"/>
      <c r="K361" s="1391"/>
      <c r="L361" s="1391"/>
      <c r="M361" s="1391"/>
      <c r="N361" s="403">
        <f>N141-N204-N360</f>
        <v>0</v>
      </c>
      <c r="O361" s="403">
        <f>O141-O204-O360</f>
        <v>0</v>
      </c>
      <c r="P361" s="403">
        <f>P141-P204-P360</f>
        <v>0</v>
      </c>
      <c r="Q361" s="403">
        <f>Q141-Q204-Q360</f>
        <v>0</v>
      </c>
      <c r="R361" s="403">
        <f>R141-R204-R360</f>
        <v>0</v>
      </c>
      <c r="S361" s="405"/>
      <c r="AC361" s="338"/>
    </row>
    <row r="362" spans="1:29" ht="39.75" customHeight="1">
      <c r="A362" s="640"/>
      <c r="B362" s="640"/>
      <c r="C362" s="640"/>
      <c r="D362" s="640"/>
      <c r="E362" s="640"/>
      <c r="F362" s="640"/>
      <c r="G362" s="363">
        <f t="shared" si="41"/>
        <v>354</v>
      </c>
      <c r="H362" s="1108" t="s">
        <v>870</v>
      </c>
      <c r="I362" s="1109"/>
      <c r="J362" s="1109"/>
      <c r="K362" s="1109"/>
      <c r="L362" s="1109"/>
      <c r="M362" s="1109"/>
      <c r="N362" s="436"/>
      <c r="O362" s="436"/>
      <c r="P362" s="436"/>
      <c r="Q362" s="436"/>
      <c r="R362" s="437"/>
      <c r="S362" s="405"/>
      <c r="AC362" s="338"/>
    </row>
    <row r="363" spans="1:29" ht="33" customHeight="1">
      <c r="A363" s="640"/>
      <c r="B363" s="640"/>
      <c r="C363" s="640"/>
      <c r="D363" s="640"/>
      <c r="E363" s="640"/>
      <c r="F363" s="640"/>
      <c r="G363" s="363">
        <f t="shared" si="41"/>
        <v>355</v>
      </c>
      <c r="H363" s="1110"/>
      <c r="I363" s="1073" t="s">
        <v>336</v>
      </c>
      <c r="J363" s="1074"/>
      <c r="K363" s="1075" t="s">
        <v>685</v>
      </c>
      <c r="L363" s="1075"/>
      <c r="M363" s="1075"/>
      <c r="N363" s="639">
        <f>IFERROR(VLOOKUP(E363,'Balance de prueba'!$A$2:$F$500,6,0),0)+IFERROR(VLOOKUP(D363,'Balance de prueba'!$A$2:$F$500,6,0),0)+IFERROR(VLOOKUP(C363,'Balance de prueba'!$A$2:$F$500,6,0),0)+IFERROR(VLOOKUP(B363,'Balance de prueba'!$A$2:$F$500,6,0),0)+IFERROR(VLOOKUP(A363,'Balance de prueba'!$A$2:$F$500,6,0),0)+IFERROR(VLOOKUP(F363,'Balance de prueba'!$A$2:$F$500,6,0),0)</f>
        <v>0</v>
      </c>
      <c r="O363" s="402"/>
      <c r="P363" s="402"/>
      <c r="Q363" s="402"/>
      <c r="R363" s="367">
        <f t="shared" ref="R363:R372" si="47">N363+O363-P363+Q363</f>
        <v>0</v>
      </c>
      <c r="S363" s="405"/>
      <c r="AC363" s="338"/>
    </row>
    <row r="364" spans="1:29" ht="28.5" customHeight="1">
      <c r="A364" s="640"/>
      <c r="B364" s="640"/>
      <c r="C364" s="640"/>
      <c r="D364" s="640"/>
      <c r="E364" s="640"/>
      <c r="F364" s="640"/>
      <c r="G364" s="363">
        <f t="shared" si="41"/>
        <v>356</v>
      </c>
      <c r="H364" s="1111"/>
      <c r="I364" s="1074"/>
      <c r="J364" s="1074"/>
      <c r="K364" s="1075" t="s">
        <v>260</v>
      </c>
      <c r="L364" s="1075"/>
      <c r="M364" s="1075"/>
      <c r="N364" s="639">
        <f>IFERROR(VLOOKUP(E364,'Balance de prueba'!$A$2:$F$500,6,0),0)+IFERROR(VLOOKUP(D364,'Balance de prueba'!$A$2:$F$500,6,0),0)+IFERROR(VLOOKUP(C364,'Balance de prueba'!$A$2:$F$500,6,0),0)+IFERROR(VLOOKUP(B364,'Balance de prueba'!$A$2:$F$500,6,0),0)+IFERROR(VLOOKUP(A364,'Balance de prueba'!$A$2:$F$500,6,0),0)+IFERROR(VLOOKUP(F364,'Balance de prueba'!$A$2:$F$500,6,0),0)</f>
        <v>0</v>
      </c>
      <c r="O364" s="402"/>
      <c r="P364" s="402"/>
      <c r="Q364" s="402"/>
      <c r="R364" s="367">
        <f t="shared" si="47"/>
        <v>0</v>
      </c>
      <c r="S364" s="405"/>
      <c r="AC364" s="338"/>
    </row>
    <row r="365" spans="1:29" ht="30" customHeight="1">
      <c r="A365" s="640"/>
      <c r="B365" s="640"/>
      <c r="C365" s="640"/>
      <c r="D365" s="640"/>
      <c r="E365" s="640"/>
      <c r="F365" s="640"/>
      <c r="G365" s="363">
        <f t="shared" si="41"/>
        <v>357</v>
      </c>
      <c r="H365" s="1111"/>
      <c r="I365" s="1074"/>
      <c r="J365" s="1074"/>
      <c r="K365" s="1075" t="s">
        <v>686</v>
      </c>
      <c r="L365" s="1075"/>
      <c r="M365" s="1075"/>
      <c r="N365" s="639">
        <f>IFERROR(VLOOKUP(E365,'Balance de prueba'!$A$2:$F$500,6,0),0)+IFERROR(VLOOKUP(D365,'Balance de prueba'!$A$2:$F$500,6,0),0)+IFERROR(VLOOKUP(C365,'Balance de prueba'!$A$2:$F$500,6,0),0)+IFERROR(VLOOKUP(B365,'Balance de prueba'!$A$2:$F$500,6,0),0)+IFERROR(VLOOKUP(A365,'Balance de prueba'!$A$2:$F$500,6,0),0)+IFERROR(VLOOKUP(F365,'Balance de prueba'!$A$2:$F$500,6,0),0)</f>
        <v>0</v>
      </c>
      <c r="O365" s="402"/>
      <c r="P365" s="402"/>
      <c r="Q365" s="402"/>
      <c r="R365" s="367">
        <f t="shared" si="47"/>
        <v>0</v>
      </c>
      <c r="S365" s="405"/>
      <c r="AC365" s="338"/>
    </row>
    <row r="366" spans="1:29" ht="26.25" customHeight="1">
      <c r="A366" s="640"/>
      <c r="B366" s="640"/>
      <c r="C366" s="640"/>
      <c r="D366" s="640"/>
      <c r="E366" s="640"/>
      <c r="F366" s="640"/>
      <c r="G366" s="363">
        <f t="shared" si="41"/>
        <v>358</v>
      </c>
      <c r="H366" s="1111"/>
      <c r="I366" s="1074"/>
      <c r="J366" s="1074"/>
      <c r="K366" s="1075" t="s">
        <v>836</v>
      </c>
      <c r="L366" s="1075"/>
      <c r="M366" s="1075"/>
      <c r="N366" s="639">
        <f>IFERROR(VLOOKUP(E366,'Balance de prueba'!$A$2:$F$500,6,0),0)+IFERROR(VLOOKUP(D366,'Balance de prueba'!$A$2:$F$500,6,0),0)+IFERROR(VLOOKUP(C366,'Balance de prueba'!$A$2:$F$500,6,0),0)+IFERROR(VLOOKUP(B366,'Balance de prueba'!$A$2:$F$500,6,0),0)+IFERROR(VLOOKUP(A366,'Balance de prueba'!$A$2:$F$500,6,0),0)+IFERROR(VLOOKUP(F366,'Balance de prueba'!$A$2:$F$500,6,0),0)</f>
        <v>0</v>
      </c>
      <c r="O366" s="402"/>
      <c r="P366" s="402"/>
      <c r="Q366" s="402"/>
      <c r="R366" s="367">
        <f t="shared" si="47"/>
        <v>0</v>
      </c>
      <c r="S366" s="405"/>
      <c r="AC366" s="338"/>
    </row>
    <row r="367" spans="1:29" ht="27.75" customHeight="1">
      <c r="A367" s="640"/>
      <c r="B367" s="640"/>
      <c r="C367" s="640"/>
      <c r="D367" s="640"/>
      <c r="E367" s="640"/>
      <c r="F367" s="640"/>
      <c r="G367" s="363">
        <f t="shared" si="41"/>
        <v>359</v>
      </c>
      <c r="H367" s="1111"/>
      <c r="I367" s="1074"/>
      <c r="J367" s="1074"/>
      <c r="K367" s="1075" t="s">
        <v>837</v>
      </c>
      <c r="L367" s="1075"/>
      <c r="M367" s="1075"/>
      <c r="N367" s="639">
        <f>IFERROR(VLOOKUP(E367,'Balance de prueba'!$A$2:$F$500,6,0),0)+IFERROR(VLOOKUP(D367,'Balance de prueba'!$A$2:$F$500,6,0),0)+IFERROR(VLOOKUP(C367,'Balance de prueba'!$A$2:$F$500,6,0),0)+IFERROR(VLOOKUP(B367,'Balance de prueba'!$A$2:$F$500,6,0),0)+IFERROR(VLOOKUP(A367,'Balance de prueba'!$A$2:$F$500,6,0),0)+IFERROR(VLOOKUP(F367,'Balance de prueba'!$A$2:$F$500,6,0),0)</f>
        <v>0</v>
      </c>
      <c r="O367" s="402"/>
      <c r="P367" s="402"/>
      <c r="Q367" s="402"/>
      <c r="R367" s="367">
        <f t="shared" si="47"/>
        <v>0</v>
      </c>
      <c r="S367" s="405"/>
      <c r="AC367" s="338"/>
    </row>
    <row r="368" spans="1:29" ht="29.25" customHeight="1">
      <c r="A368" s="640"/>
      <c r="B368" s="640"/>
      <c r="C368" s="640"/>
      <c r="D368" s="640"/>
      <c r="E368" s="640"/>
      <c r="F368" s="640"/>
      <c r="G368" s="363">
        <f t="shared" si="41"/>
        <v>360</v>
      </c>
      <c r="H368" s="1111"/>
      <c r="I368" s="1074"/>
      <c r="J368" s="1074"/>
      <c r="K368" s="1075" t="s">
        <v>687</v>
      </c>
      <c r="L368" s="1075"/>
      <c r="M368" s="1075"/>
      <c r="N368" s="639">
        <f>IFERROR(VLOOKUP(E368,'Balance de prueba'!$A$2:$F$500,6,0),0)+IFERROR(VLOOKUP(D368,'Balance de prueba'!$A$2:$F$500,6,0),0)+IFERROR(VLOOKUP(C368,'Balance de prueba'!$A$2:$F$500,6,0),0)+IFERROR(VLOOKUP(B368,'Balance de prueba'!$A$2:$F$500,6,0),0)+IFERROR(VLOOKUP(A368,'Balance de prueba'!$A$2:$F$500,6,0),0)+IFERROR(VLOOKUP(F368,'Balance de prueba'!$A$2:$F$500,6,0),0)</f>
        <v>0</v>
      </c>
      <c r="O368" s="402"/>
      <c r="P368" s="402"/>
      <c r="Q368" s="402"/>
      <c r="R368" s="367">
        <f t="shared" si="47"/>
        <v>0</v>
      </c>
      <c r="S368" s="405"/>
      <c r="AC368" s="338"/>
    </row>
    <row r="369" spans="1:29" ht="26.25" customHeight="1">
      <c r="A369" s="640"/>
      <c r="B369" s="640"/>
      <c r="C369" s="640"/>
      <c r="D369" s="640"/>
      <c r="E369" s="640"/>
      <c r="F369" s="640"/>
      <c r="G369" s="363">
        <f t="shared" si="41"/>
        <v>361</v>
      </c>
      <c r="H369" s="1111"/>
      <c r="I369" s="1074"/>
      <c r="J369" s="1074"/>
      <c r="K369" s="1075" t="s">
        <v>688</v>
      </c>
      <c r="L369" s="1075"/>
      <c r="M369" s="1075"/>
      <c r="N369" s="639">
        <f>IFERROR(VLOOKUP(E369,'Balance de prueba'!$A$2:$F$500,6,0),0)+IFERROR(VLOOKUP(D369,'Balance de prueba'!$A$2:$F$500,6,0),0)+IFERROR(VLOOKUP(C369,'Balance de prueba'!$A$2:$F$500,6,0),0)+IFERROR(VLOOKUP(B369,'Balance de prueba'!$A$2:$F$500,6,0),0)+IFERROR(VLOOKUP(A369,'Balance de prueba'!$A$2:$F$500,6,0),0)+IFERROR(VLOOKUP(F369,'Balance de prueba'!$A$2:$F$500,6,0),0)</f>
        <v>0</v>
      </c>
      <c r="O369" s="402"/>
      <c r="P369" s="402"/>
      <c r="Q369" s="402"/>
      <c r="R369" s="367">
        <f t="shared" si="47"/>
        <v>0</v>
      </c>
      <c r="S369" s="405"/>
      <c r="AC369" s="338"/>
    </row>
    <row r="370" spans="1:29" ht="30" customHeight="1">
      <c r="A370" s="640"/>
      <c r="B370" s="640"/>
      <c r="C370" s="640"/>
      <c r="D370" s="640"/>
      <c r="E370" s="640"/>
      <c r="F370" s="640"/>
      <c r="G370" s="363">
        <f t="shared" si="41"/>
        <v>362</v>
      </c>
      <c r="H370" s="1111"/>
      <c r="I370" s="1074"/>
      <c r="J370" s="1074"/>
      <c r="K370" s="1068" t="s">
        <v>278</v>
      </c>
      <c r="L370" s="1068"/>
      <c r="M370" s="1068"/>
      <c r="N370" s="438">
        <f>SUM(N363:N369)</f>
        <v>0</v>
      </c>
      <c r="O370" s="439"/>
      <c r="P370" s="439"/>
      <c r="Q370" s="439"/>
      <c r="R370" s="438">
        <f t="shared" ref="R370" si="48">SUM(R363:R369)</f>
        <v>0</v>
      </c>
      <c r="S370" s="405"/>
      <c r="AC370" s="338"/>
    </row>
    <row r="371" spans="1:29" ht="26.25" customHeight="1">
      <c r="A371" s="640"/>
      <c r="B371" s="640"/>
      <c r="C371" s="640"/>
      <c r="D371" s="640"/>
      <c r="E371" s="640"/>
      <c r="F371" s="640"/>
      <c r="G371" s="363">
        <f t="shared" si="41"/>
        <v>363</v>
      </c>
      <c r="H371" s="1111"/>
      <c r="I371" s="1069" t="s">
        <v>689</v>
      </c>
      <c r="J371" s="1069"/>
      <c r="K371" s="1069"/>
      <c r="L371" s="1069"/>
      <c r="M371" s="1069"/>
      <c r="N371" s="639">
        <f>IFERROR(VLOOKUP(E371,'Balance de prueba'!$A$2:$F$500,6,0),0)+IFERROR(VLOOKUP(D371,'Balance de prueba'!$A$2:$F$500,6,0),0)+IFERROR(VLOOKUP(C371,'Balance de prueba'!$A$2:$F$500,6,0),0)+IFERROR(VLOOKUP(B371,'Balance de prueba'!$A$2:$F$500,6,0),0)+IFERROR(VLOOKUP(A371,'Balance de prueba'!$A$2:$F$500,6,0),0)+IFERROR(VLOOKUP(F371,'Balance de prueba'!$A$2:$F$500,6,0),0)</f>
        <v>0</v>
      </c>
      <c r="O371" s="402"/>
      <c r="P371" s="402"/>
      <c r="Q371" s="402"/>
      <c r="R371" s="367">
        <f t="shared" si="47"/>
        <v>0</v>
      </c>
      <c r="S371" s="405"/>
      <c r="AC371" s="338"/>
    </row>
    <row r="372" spans="1:29" ht="26.25" customHeight="1">
      <c r="A372" s="640"/>
      <c r="B372" s="640"/>
      <c r="C372" s="640"/>
      <c r="D372" s="640"/>
      <c r="E372" s="640"/>
      <c r="F372" s="640"/>
      <c r="G372" s="363">
        <f t="shared" si="41"/>
        <v>364</v>
      </c>
      <c r="H372" s="1111"/>
      <c r="I372" s="1069" t="s">
        <v>690</v>
      </c>
      <c r="J372" s="1069"/>
      <c r="K372" s="1069"/>
      <c r="L372" s="1069"/>
      <c r="M372" s="1069"/>
      <c r="N372" s="639">
        <f>IFERROR(VLOOKUP(E372,'Balance de prueba'!$A$2:$F$500,6,0),0)+IFERROR(VLOOKUP(D372,'Balance de prueba'!$A$2:$F$500,6,0),0)+IFERROR(VLOOKUP(C372,'Balance de prueba'!$A$2:$F$500,6,0),0)+IFERROR(VLOOKUP(B372,'Balance de prueba'!$A$2:$F$500,6,0),0)+IFERROR(VLOOKUP(A372,'Balance de prueba'!$A$2:$F$500,6,0),0)+IFERROR(VLOOKUP(F372,'Balance de prueba'!$A$2:$F$500,6,0),0)</f>
        <v>0</v>
      </c>
      <c r="O372" s="402"/>
      <c r="P372" s="402"/>
      <c r="Q372" s="402"/>
      <c r="R372" s="367">
        <f t="shared" si="47"/>
        <v>0</v>
      </c>
      <c r="S372" s="405"/>
      <c r="AC372" s="338"/>
    </row>
    <row r="373" spans="1:29" ht="27" customHeight="1">
      <c r="A373" s="640"/>
      <c r="B373" s="640"/>
      <c r="C373" s="640"/>
      <c r="D373" s="640"/>
      <c r="E373" s="640"/>
      <c r="F373" s="640"/>
      <c r="G373" s="363">
        <f t="shared" si="41"/>
        <v>365</v>
      </c>
      <c r="H373" s="1111"/>
      <c r="I373" s="1068" t="s">
        <v>871</v>
      </c>
      <c r="J373" s="1068"/>
      <c r="K373" s="1068"/>
      <c r="L373" s="1068"/>
      <c r="M373" s="1068"/>
      <c r="N373" s="438">
        <f>N370-N371-N372</f>
        <v>0</v>
      </c>
      <c r="O373" s="439"/>
      <c r="P373" s="439"/>
      <c r="Q373" s="439"/>
      <c r="R373" s="438">
        <f>IF(R370-R371-R372&gt;0,R370-R371-R372,0)</f>
        <v>0</v>
      </c>
      <c r="S373" s="405"/>
      <c r="AC373" s="338"/>
    </row>
    <row r="374" spans="1:29" ht="33.75" customHeight="1">
      <c r="A374" s="640"/>
      <c r="B374" s="640"/>
      <c r="C374" s="640"/>
      <c r="D374" s="640"/>
      <c r="E374" s="640"/>
      <c r="F374" s="640"/>
      <c r="G374" s="363">
        <f t="shared" si="41"/>
        <v>366</v>
      </c>
      <c r="H374" s="1032" t="s">
        <v>845</v>
      </c>
      <c r="I374" s="1033"/>
      <c r="J374" s="1033"/>
      <c r="K374" s="1033"/>
      <c r="L374" s="1033"/>
      <c r="M374" s="1033"/>
      <c r="N374" s="1033"/>
      <c r="O374" s="1033"/>
      <c r="P374" s="1033"/>
      <c r="Q374" s="1033"/>
      <c r="R374" s="1034"/>
      <c r="S374" s="440"/>
      <c r="AB374" s="361"/>
    </row>
    <row r="375" spans="1:29" ht="52.5" customHeight="1">
      <c r="A375" s="640"/>
      <c r="B375" s="640"/>
      <c r="C375" s="640"/>
      <c r="D375" s="640"/>
      <c r="E375" s="640"/>
      <c r="F375" s="640"/>
      <c r="G375" s="363">
        <f t="shared" si="41"/>
        <v>367</v>
      </c>
      <c r="H375" s="1387"/>
      <c r="I375" s="1082" t="s">
        <v>846</v>
      </c>
      <c r="J375" s="1014"/>
      <c r="K375" s="1014"/>
      <c r="L375" s="1014"/>
      <c r="M375" s="1015"/>
      <c r="N375" s="441" t="s">
        <v>259</v>
      </c>
      <c r="O375" s="442" t="s">
        <v>769</v>
      </c>
      <c r="P375" s="442" t="s">
        <v>261</v>
      </c>
      <c r="Q375" s="442" t="s">
        <v>252</v>
      </c>
      <c r="R375" s="442" t="s">
        <v>770</v>
      </c>
      <c r="AB375" s="361"/>
    </row>
    <row r="376" spans="1:29" ht="33.75" customHeight="1">
      <c r="A376" s="640"/>
      <c r="B376" s="640"/>
      <c r="C376" s="640"/>
      <c r="D376" s="640"/>
      <c r="E376" s="640"/>
      <c r="F376" s="640"/>
      <c r="G376" s="363">
        <f t="shared" si="41"/>
        <v>368</v>
      </c>
      <c r="H376" s="1388"/>
      <c r="I376" s="1379"/>
      <c r="J376" s="1381" t="s">
        <v>841</v>
      </c>
      <c r="K376" s="1250"/>
      <c r="L376" s="1250"/>
      <c r="M376" s="1023"/>
      <c r="N376" s="443">
        <f>R10</f>
        <v>0</v>
      </c>
      <c r="O376" s="443">
        <f>R20</f>
        <v>0</v>
      </c>
      <c r="P376" s="443">
        <f>R25</f>
        <v>0</v>
      </c>
      <c r="Q376" s="443">
        <f>R37</f>
        <v>0</v>
      </c>
      <c r="R376" s="443">
        <f>R131</f>
        <v>0</v>
      </c>
      <c r="S376" s="405"/>
      <c r="U376" s="361"/>
      <c r="V376" s="361"/>
      <c r="W376" s="361"/>
      <c r="X376" s="361"/>
      <c r="AB376" s="361"/>
    </row>
    <row r="377" spans="1:29" ht="48" customHeight="1">
      <c r="A377" s="640"/>
      <c r="B377" s="640"/>
      <c r="C377" s="640"/>
      <c r="D377" s="640"/>
      <c r="E377" s="640"/>
      <c r="F377" s="640"/>
      <c r="G377" s="363">
        <f t="shared" si="41"/>
        <v>369</v>
      </c>
      <c r="H377" s="1388"/>
      <c r="I377" s="1379"/>
      <c r="J377" s="1088" t="s">
        <v>882</v>
      </c>
      <c r="K377" s="1089"/>
      <c r="L377" s="1199" t="s">
        <v>800</v>
      </c>
      <c r="M377" s="1200"/>
      <c r="N377" s="639">
        <f>IFERROR(VLOOKUP(E377,'Balance de prueba'!$A$2:$F$500,6,0),0)+IFERROR(VLOOKUP(D377,'Balance de prueba'!$A$2:$F$500,6,0),0)+IFERROR(VLOOKUP(C377,'Balance de prueba'!$A$2:$F$500,6,0),0)+IFERROR(VLOOKUP(B377,'Balance de prueba'!$A$2:$F$500,6,0),0)+IFERROR(VLOOKUP(A377,'Balance de prueba'!$A$2:$F$500,6,0),0)+IFERROR(VLOOKUP(F377,'Balance de prueba'!$A$2:$F$500,6,0),0)</f>
        <v>0</v>
      </c>
      <c r="O377" s="445"/>
      <c r="P377" s="444"/>
      <c r="Q377" s="444"/>
      <c r="R377" s="445"/>
      <c r="S377" s="405"/>
      <c r="U377" s="361"/>
      <c r="V377" s="361"/>
      <c r="W377" s="361"/>
      <c r="X377" s="361"/>
      <c r="AB377" s="361"/>
    </row>
    <row r="378" spans="1:29" ht="48" customHeight="1">
      <c r="A378" s="640"/>
      <c r="B378" s="640"/>
      <c r="C378" s="640"/>
      <c r="D378" s="640"/>
      <c r="E378" s="640"/>
      <c r="F378" s="640"/>
      <c r="G378" s="363">
        <f t="shared" si="41"/>
        <v>370</v>
      </c>
      <c r="H378" s="1388"/>
      <c r="I378" s="1379"/>
      <c r="J378" s="1090"/>
      <c r="K378" s="1091"/>
      <c r="L378" s="1199" t="s">
        <v>802</v>
      </c>
      <c r="M378" s="1200"/>
      <c r="N378" s="639">
        <f>IFERROR(VLOOKUP(E378,'Balance de prueba'!$A$2:$F$500,6,0),0)+IFERROR(VLOOKUP(D378,'Balance de prueba'!$A$2:$F$500,6,0),0)+IFERROR(VLOOKUP(C378,'Balance de prueba'!$A$2:$F$500,6,0),0)+IFERROR(VLOOKUP(B378,'Balance de prueba'!$A$2:$F$500,6,0),0)+IFERROR(VLOOKUP(A378,'Balance de prueba'!$A$2:$F$500,6,0),0)+IFERROR(VLOOKUP(F378,'Balance de prueba'!$A$2:$F$500,6,0),0)</f>
        <v>0</v>
      </c>
      <c r="O378" s="445"/>
      <c r="P378" s="444"/>
      <c r="Q378" s="444"/>
      <c r="R378" s="445"/>
      <c r="S378" s="405"/>
      <c r="U378" s="361"/>
      <c r="V378" s="361"/>
      <c r="W378" s="361"/>
      <c r="X378" s="361"/>
      <c r="AB378" s="361"/>
    </row>
    <row r="379" spans="1:29" ht="42" customHeight="1">
      <c r="A379" s="640"/>
      <c r="B379" s="640"/>
      <c r="C379" s="640"/>
      <c r="D379" s="640"/>
      <c r="E379" s="640"/>
      <c r="F379" s="640"/>
      <c r="G379" s="363">
        <f t="shared" si="41"/>
        <v>371</v>
      </c>
      <c r="H379" s="1388"/>
      <c r="I379" s="1379"/>
      <c r="J379" s="1092"/>
      <c r="K379" s="1093"/>
      <c r="L379" s="1199" t="s">
        <v>883</v>
      </c>
      <c r="M379" s="1200"/>
      <c r="N379" s="639">
        <f>IFERROR(VLOOKUP(E379,'Balance de prueba'!$A$2:$F$500,6,0),0)+IFERROR(VLOOKUP(D379,'Balance de prueba'!$A$2:$F$500,6,0),0)+IFERROR(VLOOKUP(C379,'Balance de prueba'!$A$2:$F$500,6,0),0)+IFERROR(VLOOKUP(B379,'Balance de prueba'!$A$2:$F$500,6,0),0)+IFERROR(VLOOKUP(A379,'Balance de prueba'!$A$2:$F$500,6,0),0)+IFERROR(VLOOKUP(F379,'Balance de prueba'!$A$2:$F$500,6,0),0)</f>
        <v>0</v>
      </c>
      <c r="O379" s="445"/>
      <c r="P379" s="444"/>
      <c r="Q379" s="444"/>
      <c r="R379" s="445"/>
      <c r="S379" s="405"/>
      <c r="U379" s="361"/>
      <c r="V379" s="361"/>
      <c r="W379" s="361"/>
      <c r="X379" s="361"/>
      <c r="AB379" s="361"/>
    </row>
    <row r="380" spans="1:29" ht="33.75" customHeight="1">
      <c r="A380" s="640"/>
      <c r="B380" s="640"/>
      <c r="C380" s="640"/>
      <c r="D380" s="640"/>
      <c r="E380" s="640"/>
      <c r="F380" s="640"/>
      <c r="G380" s="363">
        <f t="shared" si="41"/>
        <v>372</v>
      </c>
      <c r="H380" s="1388"/>
      <c r="I380" s="1186"/>
      <c r="J380" s="1404" t="s">
        <v>180</v>
      </c>
      <c r="K380" s="1405"/>
      <c r="L380" s="1405"/>
      <c r="M380" s="1406"/>
      <c r="N380" s="446">
        <f>SUM(N381:N392)</f>
        <v>0</v>
      </c>
      <c r="O380" s="446">
        <f>SUM(O381:O392)</f>
        <v>0</v>
      </c>
      <c r="P380" s="446">
        <f>SUM(P381:P392)</f>
        <v>0</v>
      </c>
      <c r="Q380" s="446">
        <f>SUM(Q381:Q392)</f>
        <v>0</v>
      </c>
      <c r="R380" s="446">
        <f>SUM(R381:R392)</f>
        <v>0</v>
      </c>
      <c r="S380" s="405"/>
      <c r="T380" s="389"/>
      <c r="AB380" s="361"/>
    </row>
    <row r="381" spans="1:29" ht="21" customHeight="1">
      <c r="A381" s="640"/>
      <c r="B381" s="640"/>
      <c r="C381" s="640"/>
      <c r="D381" s="640"/>
      <c r="E381" s="640"/>
      <c r="F381" s="640"/>
      <c r="G381" s="363">
        <f t="shared" si="41"/>
        <v>373</v>
      </c>
      <c r="H381" s="1388"/>
      <c r="I381" s="1186"/>
      <c r="J381" s="1379"/>
      <c r="K381" s="1059" t="s">
        <v>771</v>
      </c>
      <c r="L381" s="1060"/>
      <c r="M381" s="1061"/>
      <c r="N381" s="390"/>
      <c r="O381" s="447"/>
      <c r="P381" s="390"/>
      <c r="Q381" s="390"/>
      <c r="R381" s="398"/>
      <c r="S381" s="448"/>
      <c r="AB381" s="361"/>
    </row>
    <row r="382" spans="1:29" ht="29.25" customHeight="1">
      <c r="A382" s="640"/>
      <c r="B382" s="640"/>
      <c r="C382" s="640"/>
      <c r="D382" s="640"/>
      <c r="E382" s="640"/>
      <c r="F382" s="640"/>
      <c r="G382" s="363">
        <f t="shared" si="41"/>
        <v>374</v>
      </c>
      <c r="H382" s="1388"/>
      <c r="I382" s="1186"/>
      <c r="J382" s="1186"/>
      <c r="K382" s="1059" t="s">
        <v>773</v>
      </c>
      <c r="L382" s="1060"/>
      <c r="M382" s="1061"/>
      <c r="N382" s="390"/>
      <c r="O382" s="398"/>
      <c r="P382" s="390"/>
      <c r="Q382" s="390"/>
      <c r="R382" s="398"/>
      <c r="S382" s="405"/>
      <c r="AB382" s="361"/>
    </row>
    <row r="383" spans="1:29" ht="33" customHeight="1">
      <c r="A383" s="640"/>
      <c r="B383" s="640"/>
      <c r="C383" s="640"/>
      <c r="D383" s="640"/>
      <c r="E383" s="640"/>
      <c r="F383" s="640"/>
      <c r="G383" s="363">
        <f t="shared" si="41"/>
        <v>375</v>
      </c>
      <c r="H383" s="1388"/>
      <c r="I383" s="1186"/>
      <c r="J383" s="1186"/>
      <c r="K383" s="1059" t="s">
        <v>834</v>
      </c>
      <c r="L383" s="1060"/>
      <c r="M383" s="1061"/>
      <c r="N383" s="390"/>
      <c r="O383" s="447"/>
      <c r="P383" s="390"/>
      <c r="Q383" s="390"/>
      <c r="R383" s="398"/>
      <c r="S383" s="448"/>
      <c r="AB383" s="361"/>
    </row>
    <row r="384" spans="1:29" ht="33" customHeight="1">
      <c r="A384" s="640"/>
      <c r="B384" s="640"/>
      <c r="C384" s="640"/>
      <c r="D384" s="640"/>
      <c r="E384" s="640"/>
      <c r="F384" s="640"/>
      <c r="G384" s="363">
        <f t="shared" si="41"/>
        <v>376</v>
      </c>
      <c r="H384" s="1388"/>
      <c r="I384" s="1186"/>
      <c r="J384" s="1186"/>
      <c r="K384" s="1083" t="s">
        <v>772</v>
      </c>
      <c r="L384" s="1084"/>
      <c r="M384" s="1085"/>
      <c r="N384" s="402"/>
      <c r="O384" s="449"/>
      <c r="P384" s="402"/>
      <c r="Q384" s="402"/>
      <c r="R384" s="418"/>
      <c r="S384" s="448"/>
      <c r="AB384" s="361"/>
    </row>
    <row r="385" spans="1:28" ht="30" customHeight="1">
      <c r="A385" s="640"/>
      <c r="B385" s="640"/>
      <c r="C385" s="640"/>
      <c r="D385" s="640"/>
      <c r="E385" s="640"/>
      <c r="F385" s="640"/>
      <c r="G385" s="363">
        <f t="shared" si="41"/>
        <v>377</v>
      </c>
      <c r="H385" s="1388"/>
      <c r="I385" s="1186"/>
      <c r="J385" s="1186"/>
      <c r="K385" s="1083" t="s">
        <v>905</v>
      </c>
      <c r="L385" s="1084"/>
      <c r="M385" s="1085"/>
      <c r="N385" s="402"/>
      <c r="O385" s="449"/>
      <c r="P385" s="418"/>
      <c r="Q385" s="402"/>
      <c r="R385" s="418"/>
      <c r="S385" s="450"/>
      <c r="AB385" s="361"/>
    </row>
    <row r="386" spans="1:28" ht="29.25" customHeight="1">
      <c r="A386" s="640"/>
      <c r="B386" s="640"/>
      <c r="C386" s="640"/>
      <c r="D386" s="640"/>
      <c r="E386" s="640"/>
      <c r="F386" s="640"/>
      <c r="G386" s="363">
        <f t="shared" si="41"/>
        <v>378</v>
      </c>
      <c r="H386" s="1388"/>
      <c r="I386" s="1186"/>
      <c r="J386" s="1186"/>
      <c r="K386" s="1083" t="s">
        <v>833</v>
      </c>
      <c r="L386" s="1084"/>
      <c r="M386" s="1085"/>
      <c r="N386" s="418"/>
      <c r="O386" s="449"/>
      <c r="P386" s="402"/>
      <c r="Q386" s="418"/>
      <c r="R386" s="418"/>
      <c r="S386" s="451"/>
      <c r="AB386" s="361"/>
    </row>
    <row r="387" spans="1:28" ht="21" customHeight="1">
      <c r="A387" s="640"/>
      <c r="B387" s="640"/>
      <c r="C387" s="640"/>
      <c r="D387" s="640"/>
      <c r="E387" s="640"/>
      <c r="F387" s="640"/>
      <c r="G387" s="363">
        <f t="shared" si="41"/>
        <v>379</v>
      </c>
      <c r="H387" s="1388"/>
      <c r="I387" s="1186"/>
      <c r="J387" s="1186"/>
      <c r="K387" s="1059" t="s">
        <v>254</v>
      </c>
      <c r="L387" s="1060"/>
      <c r="M387" s="1061"/>
      <c r="N387" s="390"/>
      <c r="O387" s="447"/>
      <c r="P387" s="398"/>
      <c r="Q387" s="390"/>
      <c r="R387" s="398"/>
      <c r="S387" s="405"/>
      <c r="AB387" s="361"/>
    </row>
    <row r="388" spans="1:28" ht="21" customHeight="1">
      <c r="A388" s="640"/>
      <c r="B388" s="640"/>
      <c r="C388" s="640"/>
      <c r="D388" s="640"/>
      <c r="E388" s="640"/>
      <c r="F388" s="640"/>
      <c r="G388" s="363">
        <f t="shared" si="41"/>
        <v>380</v>
      </c>
      <c r="H388" s="1388"/>
      <c r="I388" s="1186"/>
      <c r="J388" s="1186"/>
      <c r="K388" s="1059" t="s">
        <v>774</v>
      </c>
      <c r="L388" s="1060"/>
      <c r="M388" s="1061"/>
      <c r="N388" s="402"/>
      <c r="O388" s="449"/>
      <c r="P388" s="418"/>
      <c r="Q388" s="418"/>
      <c r="R388" s="418"/>
      <c r="S388" s="405"/>
      <c r="AB388" s="361"/>
    </row>
    <row r="389" spans="1:28" ht="39.75" customHeight="1">
      <c r="A389" s="640"/>
      <c r="B389" s="640"/>
      <c r="C389" s="640"/>
      <c r="D389" s="640"/>
      <c r="E389" s="640"/>
      <c r="F389" s="640"/>
      <c r="G389" s="363">
        <f t="shared" si="41"/>
        <v>381</v>
      </c>
      <c r="H389" s="1388"/>
      <c r="I389" s="1186"/>
      <c r="J389" s="1186"/>
      <c r="K389" s="1059" t="s">
        <v>775</v>
      </c>
      <c r="L389" s="1060"/>
      <c r="M389" s="1061"/>
      <c r="N389" s="398"/>
      <c r="O389" s="447"/>
      <c r="P389" s="398"/>
      <c r="Q389" s="390"/>
      <c r="R389" s="398"/>
      <c r="S389" s="405"/>
      <c r="AB389" s="361"/>
    </row>
    <row r="390" spans="1:28" ht="27.75" customHeight="1">
      <c r="A390" s="640"/>
      <c r="B390" s="640"/>
      <c r="C390" s="640"/>
      <c r="D390" s="640"/>
      <c r="E390" s="640"/>
      <c r="F390" s="640"/>
      <c r="G390" s="363">
        <f t="shared" si="41"/>
        <v>382</v>
      </c>
      <c r="H390" s="1388"/>
      <c r="I390" s="1186"/>
      <c r="J390" s="1186"/>
      <c r="K390" s="1059" t="s">
        <v>776</v>
      </c>
      <c r="L390" s="1060"/>
      <c r="M390" s="1061"/>
      <c r="N390" s="390"/>
      <c r="O390" s="390"/>
      <c r="P390" s="398"/>
      <c r="Q390" s="390"/>
      <c r="R390" s="398"/>
      <c r="S390" s="448"/>
      <c r="AB390" s="361"/>
    </row>
    <row r="391" spans="1:28" ht="24" customHeight="1">
      <c r="A391" s="640"/>
      <c r="B391" s="640"/>
      <c r="C391" s="640"/>
      <c r="D391" s="640"/>
      <c r="E391" s="640"/>
      <c r="F391" s="640"/>
      <c r="G391" s="363">
        <f t="shared" si="41"/>
        <v>383</v>
      </c>
      <c r="H391" s="1388"/>
      <c r="I391" s="1186"/>
      <c r="J391" s="1186"/>
      <c r="K391" s="1083" t="s">
        <v>619</v>
      </c>
      <c r="L391" s="1084"/>
      <c r="M391" s="1085"/>
      <c r="N391" s="418"/>
      <c r="O391" s="418"/>
      <c r="P391" s="418"/>
      <c r="Q391" s="402"/>
      <c r="R391" s="418">
        <f>R134+R136</f>
        <v>0</v>
      </c>
      <c r="S391" s="448"/>
      <c r="AB391" s="361"/>
    </row>
    <row r="392" spans="1:28" ht="24.75" customHeight="1">
      <c r="A392" s="640"/>
      <c r="B392" s="640"/>
      <c r="C392" s="640"/>
      <c r="D392" s="640"/>
      <c r="E392" s="640"/>
      <c r="F392" s="640"/>
      <c r="G392" s="363">
        <f t="shared" si="41"/>
        <v>384</v>
      </c>
      <c r="H392" s="1388"/>
      <c r="I392" s="1186"/>
      <c r="J392" s="1385"/>
      <c r="K392" s="1059" t="s">
        <v>777</v>
      </c>
      <c r="L392" s="1060"/>
      <c r="M392" s="1061"/>
      <c r="N392" s="390"/>
      <c r="O392" s="390"/>
      <c r="P392" s="390"/>
      <c r="Q392" s="390"/>
      <c r="R392" s="390"/>
      <c r="S392" s="448"/>
      <c r="AB392" s="361"/>
    </row>
    <row r="393" spans="1:28" ht="27.75" customHeight="1">
      <c r="A393" s="640"/>
      <c r="B393" s="640"/>
      <c r="C393" s="640"/>
      <c r="D393" s="640"/>
      <c r="E393" s="640"/>
      <c r="F393" s="640"/>
      <c r="G393" s="363">
        <f t="shared" si="41"/>
        <v>385</v>
      </c>
      <c r="H393" s="1388"/>
      <c r="I393" s="1186"/>
      <c r="J393" s="1401" t="s">
        <v>778</v>
      </c>
      <c r="K393" s="1402"/>
      <c r="L393" s="1402"/>
      <c r="M393" s="1403"/>
      <c r="N393" s="446">
        <f>N376+N377+N378+N379-N380</f>
        <v>0</v>
      </c>
      <c r="O393" s="446">
        <f t="shared" ref="O393:R393" si="49">O376+O377+O378+O379-O380</f>
        <v>0</v>
      </c>
      <c r="P393" s="446">
        <f t="shared" si="49"/>
        <v>0</v>
      </c>
      <c r="Q393" s="446">
        <f t="shared" si="49"/>
        <v>0</v>
      </c>
      <c r="R393" s="446">
        <f t="shared" si="49"/>
        <v>0</v>
      </c>
      <c r="S393" s="405"/>
      <c r="AB393" s="361"/>
    </row>
    <row r="394" spans="1:28" ht="31.5" customHeight="1">
      <c r="A394" s="640"/>
      <c r="B394" s="640"/>
      <c r="C394" s="640"/>
      <c r="D394" s="640"/>
      <c r="E394" s="640"/>
      <c r="F394" s="640"/>
      <c r="G394" s="363">
        <f t="shared" si="41"/>
        <v>386</v>
      </c>
      <c r="H394" s="1388"/>
      <c r="I394" s="1186"/>
      <c r="J394" s="1398" t="s">
        <v>689</v>
      </c>
      <c r="K394" s="1399"/>
      <c r="L394" s="1399"/>
      <c r="M394" s="1400"/>
      <c r="N394" s="390"/>
      <c r="O394" s="452"/>
      <c r="P394" s="390"/>
      <c r="Q394" s="390"/>
      <c r="R394" s="452"/>
      <c r="AB394" s="361"/>
    </row>
    <row r="395" spans="1:28" ht="31.5" customHeight="1">
      <c r="A395" s="640"/>
      <c r="B395" s="640"/>
      <c r="C395" s="640"/>
      <c r="D395" s="640"/>
      <c r="E395" s="640"/>
      <c r="F395" s="640"/>
      <c r="G395" s="363">
        <f t="shared" ref="G395:G458" si="50">G394+1</f>
        <v>387</v>
      </c>
      <c r="H395" s="1388"/>
      <c r="I395" s="1186"/>
      <c r="J395" s="1398" t="s">
        <v>751</v>
      </c>
      <c r="K395" s="1399"/>
      <c r="L395" s="1399"/>
      <c r="M395" s="1400"/>
      <c r="N395" s="402"/>
      <c r="O395" s="453"/>
      <c r="P395" s="402"/>
      <c r="Q395" s="402"/>
      <c r="R395" s="453"/>
      <c r="AB395" s="361"/>
    </row>
    <row r="396" spans="1:28" ht="33.75" customHeight="1">
      <c r="A396" s="640"/>
      <c r="B396" s="640"/>
      <c r="C396" s="640"/>
      <c r="D396" s="640"/>
      <c r="E396" s="640"/>
      <c r="F396" s="640"/>
      <c r="G396" s="363">
        <f t="shared" si="50"/>
        <v>388</v>
      </c>
      <c r="H396" s="1388"/>
      <c r="I396" s="1186"/>
      <c r="J396" s="1076" t="s">
        <v>804</v>
      </c>
      <c r="K396" s="1077"/>
      <c r="L396" s="1077"/>
      <c r="M396" s="1078"/>
      <c r="N396" s="423">
        <f>N393-N394-N395</f>
        <v>0</v>
      </c>
      <c r="O396" s="423">
        <f t="shared" ref="O396:R396" si="51">O393-O394-O395</f>
        <v>0</v>
      </c>
      <c r="P396" s="423">
        <f t="shared" si="51"/>
        <v>0</v>
      </c>
      <c r="Q396" s="423">
        <f t="shared" si="51"/>
        <v>0</v>
      </c>
      <c r="R396" s="423">
        <f t="shared" si="51"/>
        <v>0</v>
      </c>
      <c r="AB396" s="361"/>
    </row>
    <row r="397" spans="1:28" ht="33.75" customHeight="1">
      <c r="A397" s="640"/>
      <c r="B397" s="640"/>
      <c r="C397" s="640"/>
      <c r="D397" s="640"/>
      <c r="E397" s="640"/>
      <c r="F397" s="640"/>
      <c r="G397" s="363">
        <f t="shared" si="50"/>
        <v>389</v>
      </c>
      <c r="H397" s="1388"/>
      <c r="I397" s="1186"/>
      <c r="J397" s="1070" t="s">
        <v>879</v>
      </c>
      <c r="K397" s="1071"/>
      <c r="L397" s="1071"/>
      <c r="M397" s="1072"/>
      <c r="N397" s="438">
        <f>IF(N405-N406-N407&gt;0,N405-N406-N407,0)</f>
        <v>0</v>
      </c>
      <c r="O397" s="438">
        <f t="shared" ref="O397:R397" si="52">IF(O405-O406-O407&gt;0,O405-O406-O407,0)</f>
        <v>0</v>
      </c>
      <c r="P397" s="438">
        <f t="shared" si="52"/>
        <v>0</v>
      </c>
      <c r="Q397" s="438">
        <f t="shared" si="52"/>
        <v>0</v>
      </c>
      <c r="R397" s="438">
        <f t="shared" si="52"/>
        <v>0</v>
      </c>
      <c r="AB397" s="361"/>
    </row>
    <row r="398" spans="1:28" ht="33.75" customHeight="1">
      <c r="A398" s="640"/>
      <c r="B398" s="640"/>
      <c r="C398" s="640"/>
      <c r="D398" s="640"/>
      <c r="E398" s="640"/>
      <c r="F398" s="640"/>
      <c r="G398" s="363">
        <f t="shared" si="50"/>
        <v>390</v>
      </c>
      <c r="H398" s="1388"/>
      <c r="I398" s="1186"/>
      <c r="J398" s="1112"/>
      <c r="K398" s="1074" t="s">
        <v>23</v>
      </c>
      <c r="L398" s="1094" t="s">
        <v>685</v>
      </c>
      <c r="M398" s="1087"/>
      <c r="N398" s="418"/>
      <c r="O398" s="418"/>
      <c r="P398" s="402"/>
      <c r="Q398" s="402"/>
      <c r="R398" s="402"/>
      <c r="AB398" s="361"/>
    </row>
    <row r="399" spans="1:28" ht="33.75" customHeight="1">
      <c r="A399" s="640"/>
      <c r="B399" s="640"/>
      <c r="C399" s="640"/>
      <c r="D399" s="640"/>
      <c r="E399" s="640"/>
      <c r="F399" s="640"/>
      <c r="G399" s="363">
        <f t="shared" si="50"/>
        <v>391</v>
      </c>
      <c r="H399" s="1388"/>
      <c r="I399" s="1186"/>
      <c r="J399" s="1113"/>
      <c r="K399" s="1393"/>
      <c r="L399" s="1094" t="s">
        <v>260</v>
      </c>
      <c r="M399" s="1087"/>
      <c r="N399" s="418"/>
      <c r="O399" s="418"/>
      <c r="P399" s="402"/>
      <c r="Q399" s="402"/>
      <c r="R399" s="402"/>
      <c r="AB399" s="361"/>
    </row>
    <row r="400" spans="1:28" ht="33.75" customHeight="1">
      <c r="A400" s="640"/>
      <c r="B400" s="640"/>
      <c r="C400" s="640"/>
      <c r="D400" s="640"/>
      <c r="E400" s="640"/>
      <c r="F400" s="640"/>
      <c r="G400" s="363">
        <f t="shared" si="50"/>
        <v>392</v>
      </c>
      <c r="H400" s="1388"/>
      <c r="I400" s="1186"/>
      <c r="J400" s="1113"/>
      <c r="K400" s="1393"/>
      <c r="L400" s="1094" t="s">
        <v>686</v>
      </c>
      <c r="M400" s="1087"/>
      <c r="N400" s="418"/>
      <c r="O400" s="418"/>
      <c r="P400" s="402"/>
      <c r="Q400" s="402"/>
      <c r="R400" s="402"/>
      <c r="AB400" s="361"/>
    </row>
    <row r="401" spans="1:28" ht="33.75" customHeight="1">
      <c r="A401" s="640"/>
      <c r="B401" s="640"/>
      <c r="C401" s="640"/>
      <c r="D401" s="640"/>
      <c r="E401" s="640"/>
      <c r="F401" s="640"/>
      <c r="G401" s="363">
        <f t="shared" si="50"/>
        <v>393</v>
      </c>
      <c r="H401" s="1388"/>
      <c r="I401" s="1186"/>
      <c r="J401" s="1113"/>
      <c r="K401" s="1393"/>
      <c r="L401" s="1094" t="s">
        <v>836</v>
      </c>
      <c r="M401" s="1087"/>
      <c r="N401" s="418"/>
      <c r="O401" s="418"/>
      <c r="P401" s="402"/>
      <c r="Q401" s="402"/>
      <c r="R401" s="402"/>
      <c r="AB401" s="361"/>
    </row>
    <row r="402" spans="1:28" ht="33.75" customHeight="1">
      <c r="A402" s="640"/>
      <c r="B402" s="640"/>
      <c r="C402" s="640"/>
      <c r="D402" s="640"/>
      <c r="E402" s="640"/>
      <c r="F402" s="640"/>
      <c r="G402" s="363">
        <f t="shared" si="50"/>
        <v>394</v>
      </c>
      <c r="H402" s="1388"/>
      <c r="I402" s="1186"/>
      <c r="J402" s="1113"/>
      <c r="K402" s="1393"/>
      <c r="L402" s="1094" t="s">
        <v>837</v>
      </c>
      <c r="M402" s="1087"/>
      <c r="N402" s="418"/>
      <c r="O402" s="418"/>
      <c r="P402" s="402"/>
      <c r="Q402" s="402"/>
      <c r="R402" s="402"/>
      <c r="AB402" s="361"/>
    </row>
    <row r="403" spans="1:28" ht="33.75" customHeight="1">
      <c r="A403" s="640"/>
      <c r="B403" s="640"/>
      <c r="C403" s="640"/>
      <c r="D403" s="640"/>
      <c r="E403" s="640"/>
      <c r="F403" s="640"/>
      <c r="G403" s="363">
        <f t="shared" si="50"/>
        <v>395</v>
      </c>
      <c r="H403" s="1388"/>
      <c r="I403" s="1186"/>
      <c r="J403" s="1113"/>
      <c r="K403" s="1393"/>
      <c r="L403" s="1094" t="s">
        <v>687</v>
      </c>
      <c r="M403" s="1087"/>
      <c r="N403" s="418"/>
      <c r="O403" s="418"/>
      <c r="P403" s="402"/>
      <c r="Q403" s="402"/>
      <c r="R403" s="402"/>
      <c r="AB403" s="361"/>
    </row>
    <row r="404" spans="1:28" ht="33.75" customHeight="1">
      <c r="A404" s="640"/>
      <c r="B404" s="640"/>
      <c r="C404" s="640"/>
      <c r="D404" s="640"/>
      <c r="E404" s="640"/>
      <c r="F404" s="640"/>
      <c r="G404" s="363">
        <f t="shared" si="50"/>
        <v>396</v>
      </c>
      <c r="H404" s="1388"/>
      <c r="I404" s="1186"/>
      <c r="J404" s="1113"/>
      <c r="K404" s="1393"/>
      <c r="L404" s="1094" t="s">
        <v>688</v>
      </c>
      <c r="M404" s="1087"/>
      <c r="N404" s="418"/>
      <c r="O404" s="418"/>
      <c r="P404" s="402"/>
      <c r="Q404" s="402"/>
      <c r="R404" s="402"/>
      <c r="AB404" s="361"/>
    </row>
    <row r="405" spans="1:28" ht="33.75" customHeight="1">
      <c r="A405" s="640"/>
      <c r="B405" s="640"/>
      <c r="C405" s="640"/>
      <c r="D405" s="640"/>
      <c r="E405" s="640"/>
      <c r="F405" s="640"/>
      <c r="G405" s="363">
        <f t="shared" si="50"/>
        <v>397</v>
      </c>
      <c r="H405" s="1388"/>
      <c r="I405" s="1186"/>
      <c r="J405" s="1113"/>
      <c r="K405" s="1393"/>
      <c r="L405" s="1086" t="s">
        <v>278</v>
      </c>
      <c r="M405" s="1087"/>
      <c r="N405" s="438">
        <f t="shared" ref="N405:O405" si="53">SUM(N398:N404)</f>
        <v>0</v>
      </c>
      <c r="O405" s="438">
        <f t="shared" si="53"/>
        <v>0</v>
      </c>
      <c r="P405" s="438">
        <f>SUM(P398:P404)</f>
        <v>0</v>
      </c>
      <c r="Q405" s="438">
        <f t="shared" ref="Q405:R405" si="54">SUM(Q398:Q404)</f>
        <v>0</v>
      </c>
      <c r="R405" s="438">
        <f t="shared" si="54"/>
        <v>0</v>
      </c>
      <c r="AB405" s="361"/>
    </row>
    <row r="406" spans="1:28" ht="33.75" customHeight="1">
      <c r="A406" s="640"/>
      <c r="B406" s="640"/>
      <c r="C406" s="640"/>
      <c r="D406" s="640"/>
      <c r="E406" s="640"/>
      <c r="F406" s="640"/>
      <c r="G406" s="363">
        <f t="shared" si="50"/>
        <v>398</v>
      </c>
      <c r="H406" s="1388"/>
      <c r="I406" s="1186"/>
      <c r="J406" s="1114"/>
      <c r="K406" s="1054" t="s">
        <v>689</v>
      </c>
      <c r="L406" s="1145"/>
      <c r="M406" s="1087"/>
      <c r="N406" s="418"/>
      <c r="O406" s="418"/>
      <c r="P406" s="402"/>
      <c r="Q406" s="402"/>
      <c r="R406" s="402"/>
      <c r="AB406" s="361"/>
    </row>
    <row r="407" spans="1:28" ht="33.75" customHeight="1">
      <c r="A407" s="640"/>
      <c r="B407" s="640"/>
      <c r="C407" s="640"/>
      <c r="D407" s="640"/>
      <c r="E407" s="640"/>
      <c r="F407" s="640"/>
      <c r="G407" s="363">
        <f t="shared" si="50"/>
        <v>399</v>
      </c>
      <c r="H407" s="1388"/>
      <c r="I407" s="1186"/>
      <c r="J407" s="1115"/>
      <c r="K407" s="1054" t="s">
        <v>690</v>
      </c>
      <c r="L407" s="1145"/>
      <c r="M407" s="1087"/>
      <c r="N407" s="418"/>
      <c r="O407" s="418"/>
      <c r="P407" s="402"/>
      <c r="Q407" s="402"/>
      <c r="R407" s="402"/>
      <c r="AB407" s="361"/>
    </row>
    <row r="408" spans="1:28" ht="29.25" customHeight="1">
      <c r="A408" s="640"/>
      <c r="B408" s="640"/>
      <c r="C408" s="640"/>
      <c r="D408" s="640"/>
      <c r="E408" s="640"/>
      <c r="F408" s="640"/>
      <c r="G408" s="363">
        <f t="shared" si="50"/>
        <v>400</v>
      </c>
      <c r="H408" s="1388"/>
      <c r="I408" s="1186"/>
      <c r="J408" s="1079" t="s">
        <v>690</v>
      </c>
      <c r="K408" s="1080"/>
      <c r="L408" s="1080"/>
      <c r="M408" s="1081"/>
      <c r="N408" s="454">
        <f>SUM(N409:N414)</f>
        <v>0</v>
      </c>
      <c r="O408" s="454">
        <f t="shared" ref="O408:R408" si="55">SUM(O409:O414)</f>
        <v>0</v>
      </c>
      <c r="P408" s="454">
        <f t="shared" si="55"/>
        <v>0</v>
      </c>
      <c r="Q408" s="454">
        <f t="shared" si="55"/>
        <v>0</v>
      </c>
      <c r="R408" s="454">
        <f t="shared" si="55"/>
        <v>0</v>
      </c>
      <c r="AB408" s="361"/>
    </row>
    <row r="409" spans="1:28" ht="33.75" customHeight="1">
      <c r="A409" s="640"/>
      <c r="B409" s="640"/>
      <c r="C409" s="640"/>
      <c r="D409" s="640"/>
      <c r="E409" s="640"/>
      <c r="F409" s="640"/>
      <c r="G409" s="363">
        <f t="shared" si="50"/>
        <v>401</v>
      </c>
      <c r="H409" s="1388"/>
      <c r="I409" s="1186"/>
      <c r="J409" s="1141"/>
      <c r="K409" s="1054" t="s">
        <v>253</v>
      </c>
      <c r="L409" s="1145"/>
      <c r="M409" s="1087"/>
      <c r="N409" s="390"/>
      <c r="O409" s="398"/>
      <c r="P409" s="398"/>
      <c r="Q409" s="398"/>
      <c r="R409" s="398"/>
      <c r="S409" s="455"/>
      <c r="AB409" s="361"/>
    </row>
    <row r="410" spans="1:28" ht="33.75" customHeight="1">
      <c r="A410" s="640"/>
      <c r="B410" s="640"/>
      <c r="C410" s="640"/>
      <c r="D410" s="640"/>
      <c r="E410" s="640"/>
      <c r="F410" s="640"/>
      <c r="G410" s="363">
        <f t="shared" si="50"/>
        <v>402</v>
      </c>
      <c r="H410" s="1388"/>
      <c r="I410" s="1186"/>
      <c r="J410" s="1142"/>
      <c r="K410" s="1054" t="s">
        <v>906</v>
      </c>
      <c r="L410" s="1145"/>
      <c r="M410" s="1087"/>
      <c r="N410" s="402"/>
      <c r="O410" s="418"/>
      <c r="P410" s="402"/>
      <c r="Q410" s="402"/>
      <c r="R410" s="418"/>
      <c r="S410" s="455"/>
      <c r="AB410" s="361"/>
    </row>
    <row r="411" spans="1:28" ht="33.75" customHeight="1">
      <c r="A411" s="640"/>
      <c r="B411" s="640"/>
      <c r="C411" s="640"/>
      <c r="D411" s="640"/>
      <c r="E411" s="640"/>
      <c r="F411" s="640"/>
      <c r="G411" s="363">
        <f t="shared" si="50"/>
        <v>403</v>
      </c>
      <c r="H411" s="1388"/>
      <c r="I411" s="1186"/>
      <c r="J411" s="1142"/>
      <c r="K411" s="986" t="s">
        <v>779</v>
      </c>
      <c r="L411" s="1058"/>
      <c r="M411" s="1051"/>
      <c r="N411" s="390"/>
      <c r="O411" s="398"/>
      <c r="P411" s="390"/>
      <c r="Q411" s="390"/>
      <c r="R411" s="398"/>
      <c r="S411" s="389"/>
      <c r="AB411" s="361"/>
    </row>
    <row r="412" spans="1:28" ht="33.75" customHeight="1">
      <c r="A412" s="640"/>
      <c r="B412" s="640"/>
      <c r="C412" s="640"/>
      <c r="D412" s="640"/>
      <c r="E412" s="640"/>
      <c r="F412" s="640"/>
      <c r="G412" s="363">
        <f t="shared" si="50"/>
        <v>404</v>
      </c>
      <c r="H412" s="1388"/>
      <c r="I412" s="1186"/>
      <c r="J412" s="1142"/>
      <c r="K412" s="1144" t="s">
        <v>780</v>
      </c>
      <c r="L412" s="1058"/>
      <c r="M412" s="1051"/>
      <c r="N412" s="390"/>
      <c r="O412" s="398"/>
      <c r="P412" s="398"/>
      <c r="Q412" s="398"/>
      <c r="R412" s="398"/>
      <c r="S412" s="389"/>
      <c r="AB412" s="361"/>
    </row>
    <row r="413" spans="1:28" ht="33.75" customHeight="1">
      <c r="A413" s="640"/>
      <c r="B413" s="640"/>
      <c r="C413" s="640"/>
      <c r="D413" s="640"/>
      <c r="E413" s="640"/>
      <c r="F413" s="640"/>
      <c r="G413" s="363">
        <f t="shared" si="50"/>
        <v>405</v>
      </c>
      <c r="H413" s="1388"/>
      <c r="I413" s="1186"/>
      <c r="J413" s="1142"/>
      <c r="K413" s="1144" t="s">
        <v>781</v>
      </c>
      <c r="L413" s="1058"/>
      <c r="M413" s="1051"/>
      <c r="N413" s="390"/>
      <c r="O413" s="398"/>
      <c r="P413" s="390"/>
      <c r="Q413" s="390"/>
      <c r="R413" s="398"/>
      <c r="S413" s="389"/>
      <c r="AB413" s="361"/>
    </row>
    <row r="414" spans="1:28" ht="33.75" customHeight="1">
      <c r="A414" s="640"/>
      <c r="B414" s="640"/>
      <c r="C414" s="640"/>
      <c r="D414" s="640"/>
      <c r="E414" s="640"/>
      <c r="F414" s="640"/>
      <c r="G414" s="363">
        <f t="shared" si="50"/>
        <v>406</v>
      </c>
      <c r="H414" s="1388"/>
      <c r="I414" s="1186"/>
      <c r="J414" s="1143"/>
      <c r="K414" s="1144" t="s">
        <v>782</v>
      </c>
      <c r="L414" s="1058"/>
      <c r="M414" s="1051"/>
      <c r="N414" s="390"/>
      <c r="O414" s="398"/>
      <c r="P414" s="390"/>
      <c r="Q414" s="390"/>
      <c r="R414" s="398"/>
      <c r="S414" s="389"/>
      <c r="AB414" s="361"/>
    </row>
    <row r="415" spans="1:28" ht="33.75" customHeight="1">
      <c r="A415" s="640"/>
      <c r="B415" s="640"/>
      <c r="C415" s="640"/>
      <c r="D415" s="640"/>
      <c r="E415" s="640"/>
      <c r="F415" s="640"/>
      <c r="G415" s="363">
        <f t="shared" si="50"/>
        <v>407</v>
      </c>
      <c r="H415" s="1388"/>
      <c r="I415" s="1186"/>
      <c r="J415" s="1394" t="s">
        <v>785</v>
      </c>
      <c r="K415" s="1130"/>
      <c r="L415" s="1130"/>
      <c r="M415" s="1395"/>
      <c r="N415" s="456">
        <f>SUM(N416:N431)</f>
        <v>0</v>
      </c>
      <c r="O415" s="456">
        <f>SUM(O416:O431)</f>
        <v>0</v>
      </c>
      <c r="P415" s="456">
        <f>SUM(P416:P431)</f>
        <v>0</v>
      </c>
      <c r="Q415" s="456">
        <f>SUM(Q416:Q431)</f>
        <v>0</v>
      </c>
      <c r="R415" s="456">
        <f>SUM(R416:R431)</f>
        <v>0</v>
      </c>
      <c r="AB415" s="361"/>
    </row>
    <row r="416" spans="1:28" ht="28.5" customHeight="1">
      <c r="A416" s="640"/>
      <c r="B416" s="640"/>
      <c r="C416" s="640"/>
      <c r="D416" s="640"/>
      <c r="E416" s="640"/>
      <c r="F416" s="640"/>
      <c r="G416" s="363">
        <f t="shared" si="50"/>
        <v>408</v>
      </c>
      <c r="H416" s="1388"/>
      <c r="I416" s="1186"/>
      <c r="J416" s="1137"/>
      <c r="K416" s="986" t="s">
        <v>786</v>
      </c>
      <c r="L416" s="1058"/>
      <c r="M416" s="1051"/>
      <c r="N416" s="390"/>
      <c r="O416" s="398"/>
      <c r="P416" s="398"/>
      <c r="Q416" s="398"/>
      <c r="R416" s="398"/>
      <c r="AB416" s="361"/>
    </row>
    <row r="417" spans="1:28" ht="33.75" customHeight="1">
      <c r="A417" s="640"/>
      <c r="B417" s="640"/>
      <c r="C417" s="640"/>
      <c r="D417" s="640"/>
      <c r="E417" s="640"/>
      <c r="F417" s="640"/>
      <c r="G417" s="363">
        <f t="shared" si="50"/>
        <v>409</v>
      </c>
      <c r="H417" s="1388"/>
      <c r="I417" s="1186"/>
      <c r="J417" s="1138"/>
      <c r="K417" s="986" t="s">
        <v>803</v>
      </c>
      <c r="L417" s="1058"/>
      <c r="M417" s="1051"/>
      <c r="N417" s="390"/>
      <c r="O417" s="398"/>
      <c r="P417" s="398"/>
      <c r="Q417" s="398"/>
      <c r="R417" s="398"/>
      <c r="AB417" s="361"/>
    </row>
    <row r="418" spans="1:28" ht="33.75" customHeight="1">
      <c r="A418" s="640"/>
      <c r="B418" s="640"/>
      <c r="C418" s="640"/>
      <c r="D418" s="640"/>
      <c r="E418" s="640"/>
      <c r="F418" s="640"/>
      <c r="G418" s="363">
        <f t="shared" si="50"/>
        <v>410</v>
      </c>
      <c r="H418" s="1388"/>
      <c r="I418" s="1186"/>
      <c r="J418" s="1138"/>
      <c r="K418" s="986" t="s">
        <v>878</v>
      </c>
      <c r="L418" s="1058"/>
      <c r="M418" s="1051"/>
      <c r="N418" s="402"/>
      <c r="O418" s="418"/>
      <c r="P418" s="418"/>
      <c r="Q418" s="418"/>
      <c r="R418" s="418"/>
      <c r="AB418" s="361"/>
    </row>
    <row r="419" spans="1:28" ht="33.75" customHeight="1">
      <c r="A419" s="640"/>
      <c r="B419" s="640"/>
      <c r="C419" s="640"/>
      <c r="D419" s="640"/>
      <c r="E419" s="640"/>
      <c r="F419" s="640"/>
      <c r="G419" s="363">
        <f t="shared" si="50"/>
        <v>411</v>
      </c>
      <c r="H419" s="1388"/>
      <c r="I419" s="1186"/>
      <c r="J419" s="1138"/>
      <c r="K419" s="986" t="s">
        <v>887</v>
      </c>
      <c r="L419" s="1058"/>
      <c r="M419" s="1051"/>
      <c r="N419" s="398"/>
      <c r="O419" s="390">
        <f>IF(O396=0,0,IF(R639=0,0,IF((R21+R24)/R639&lt;=1000*31859,R21+R24,1000*31859*R639)))</f>
        <v>0</v>
      </c>
      <c r="P419" s="398"/>
      <c r="Q419" s="398"/>
      <c r="R419" s="398"/>
      <c r="S419" s="457"/>
      <c r="AB419" s="361"/>
    </row>
    <row r="420" spans="1:28" ht="33.75" customHeight="1">
      <c r="A420" s="640"/>
      <c r="B420" s="640"/>
      <c r="C420" s="640"/>
      <c r="D420" s="640"/>
      <c r="E420" s="640"/>
      <c r="F420" s="640"/>
      <c r="G420" s="363">
        <f t="shared" si="50"/>
        <v>412</v>
      </c>
      <c r="H420" s="1388"/>
      <c r="I420" s="1186"/>
      <c r="J420" s="1138"/>
      <c r="K420" s="1054" t="s">
        <v>886</v>
      </c>
      <c r="L420" s="1145"/>
      <c r="M420" s="1087"/>
      <c r="N420" s="418"/>
      <c r="O420" s="402">
        <f>IF(O396=0,0,IF(R639=0,0,IF((R23)/R639&lt;=1000*31859,R23,1000*31859*R639)))</f>
        <v>0</v>
      </c>
      <c r="P420" s="418"/>
      <c r="Q420" s="418"/>
      <c r="R420" s="418"/>
      <c r="S420" s="457"/>
      <c r="AB420" s="361"/>
    </row>
    <row r="421" spans="1:28" ht="33.75" customHeight="1">
      <c r="A421" s="640"/>
      <c r="B421" s="640"/>
      <c r="C421" s="640"/>
      <c r="D421" s="640"/>
      <c r="E421" s="640"/>
      <c r="F421" s="640"/>
      <c r="G421" s="363">
        <f t="shared" si="50"/>
        <v>413</v>
      </c>
      <c r="H421" s="1388"/>
      <c r="I421" s="1186"/>
      <c r="J421" s="1138"/>
      <c r="K421" s="986" t="s">
        <v>798</v>
      </c>
      <c r="L421" s="1058"/>
      <c r="M421" s="1051"/>
      <c r="N421" s="390"/>
      <c r="O421" s="398"/>
      <c r="P421" s="390"/>
      <c r="Q421" s="390"/>
      <c r="R421" s="398"/>
      <c r="T421" s="405"/>
      <c r="AB421" s="361"/>
    </row>
    <row r="422" spans="1:28" ht="33.75" customHeight="1">
      <c r="A422" s="640"/>
      <c r="B422" s="640"/>
      <c r="C422" s="640"/>
      <c r="D422" s="640"/>
      <c r="E422" s="640"/>
      <c r="F422" s="640"/>
      <c r="G422" s="363">
        <f t="shared" si="50"/>
        <v>414</v>
      </c>
      <c r="H422" s="1388"/>
      <c r="I422" s="1186"/>
      <c r="J422" s="1138"/>
      <c r="K422" s="986" t="s">
        <v>799</v>
      </c>
      <c r="L422" s="1058"/>
      <c r="M422" s="1051"/>
      <c r="N422" s="418"/>
      <c r="O422" s="418"/>
      <c r="P422" s="402"/>
      <c r="Q422" s="418"/>
      <c r="R422" s="418"/>
      <c r="T422" s="405"/>
      <c r="AB422" s="361"/>
    </row>
    <row r="423" spans="1:28" ht="27" customHeight="1">
      <c r="A423" s="640"/>
      <c r="B423" s="640"/>
      <c r="C423" s="640"/>
      <c r="D423" s="640"/>
      <c r="E423" s="640"/>
      <c r="F423" s="640"/>
      <c r="G423" s="363">
        <f t="shared" si="50"/>
        <v>415</v>
      </c>
      <c r="H423" s="1388"/>
      <c r="I423" s="1186"/>
      <c r="J423" s="1138"/>
      <c r="K423" s="986" t="s">
        <v>787</v>
      </c>
      <c r="L423" s="1058"/>
      <c r="M423" s="1051"/>
      <c r="N423" s="390"/>
      <c r="O423" s="390"/>
      <c r="P423" s="390"/>
      <c r="Q423" s="390"/>
      <c r="R423" s="398"/>
      <c r="T423" s="448"/>
      <c r="U423" s="405"/>
      <c r="AB423" s="361"/>
    </row>
    <row r="424" spans="1:28" ht="27.75" customHeight="1">
      <c r="A424" s="640"/>
      <c r="B424" s="640"/>
      <c r="C424" s="640"/>
      <c r="D424" s="640"/>
      <c r="E424" s="640"/>
      <c r="F424" s="640"/>
      <c r="G424" s="363">
        <f t="shared" si="50"/>
        <v>416</v>
      </c>
      <c r="H424" s="1388"/>
      <c r="I424" s="1186"/>
      <c r="J424" s="1138"/>
      <c r="K424" s="986" t="s">
        <v>801</v>
      </c>
      <c r="L424" s="1058"/>
      <c r="M424" s="1051"/>
      <c r="N424" s="418"/>
      <c r="O424" s="418"/>
      <c r="P424" s="402"/>
      <c r="Q424" s="418"/>
      <c r="R424" s="418"/>
      <c r="AB424" s="361"/>
    </row>
    <row r="425" spans="1:28" ht="28.5" customHeight="1">
      <c r="A425" s="640"/>
      <c r="B425" s="640"/>
      <c r="C425" s="640"/>
      <c r="D425" s="640"/>
      <c r="E425" s="640"/>
      <c r="F425" s="640"/>
      <c r="G425" s="363">
        <f t="shared" si="50"/>
        <v>417</v>
      </c>
      <c r="H425" s="1388"/>
      <c r="I425" s="1186"/>
      <c r="J425" s="1138"/>
      <c r="K425" s="1054" t="s">
        <v>835</v>
      </c>
      <c r="L425" s="1145"/>
      <c r="M425" s="1087"/>
      <c r="N425" s="453">
        <f>R14</f>
        <v>0</v>
      </c>
      <c r="O425" s="418"/>
      <c r="P425" s="402"/>
      <c r="Q425" s="418"/>
      <c r="R425" s="418"/>
      <c r="S425" s="389"/>
      <c r="AB425" s="361"/>
    </row>
    <row r="426" spans="1:28" ht="32.25" customHeight="1">
      <c r="A426" s="640"/>
      <c r="B426" s="640"/>
      <c r="C426" s="640"/>
      <c r="D426" s="640"/>
      <c r="E426" s="640"/>
      <c r="F426" s="640"/>
      <c r="G426" s="363">
        <f t="shared" si="50"/>
        <v>418</v>
      </c>
      <c r="H426" s="1388"/>
      <c r="I426" s="1186"/>
      <c r="J426" s="1138"/>
      <c r="K426" s="1054" t="s">
        <v>788</v>
      </c>
      <c r="L426" s="1145"/>
      <c r="M426" s="1087"/>
      <c r="N426" s="402"/>
      <c r="O426" s="418"/>
      <c r="P426" s="418"/>
      <c r="Q426" s="418"/>
      <c r="R426" s="418"/>
      <c r="T426" s="405"/>
      <c r="AB426" s="361"/>
    </row>
    <row r="427" spans="1:28" ht="27" customHeight="1">
      <c r="A427" s="640"/>
      <c r="B427" s="640"/>
      <c r="C427" s="640"/>
      <c r="D427" s="640"/>
      <c r="E427" s="640"/>
      <c r="F427" s="640"/>
      <c r="G427" s="363">
        <f t="shared" si="50"/>
        <v>419</v>
      </c>
      <c r="H427" s="1388"/>
      <c r="I427" s="1186"/>
      <c r="J427" s="1138"/>
      <c r="K427" s="986" t="s">
        <v>789</v>
      </c>
      <c r="L427" s="1058"/>
      <c r="M427" s="1051"/>
      <c r="N427" s="390"/>
      <c r="O427" s="398"/>
      <c r="P427" s="398"/>
      <c r="Q427" s="398"/>
      <c r="R427" s="398"/>
      <c r="S427" s="457"/>
      <c r="T427" s="458"/>
      <c r="AB427" s="361"/>
    </row>
    <row r="428" spans="1:28" ht="35.25" customHeight="1">
      <c r="A428" s="640"/>
      <c r="B428" s="640"/>
      <c r="C428" s="640"/>
      <c r="D428" s="640"/>
      <c r="E428" s="640"/>
      <c r="F428" s="640"/>
      <c r="G428" s="363">
        <f t="shared" si="50"/>
        <v>420</v>
      </c>
      <c r="H428" s="1388"/>
      <c r="I428" s="1186"/>
      <c r="J428" s="1138"/>
      <c r="K428" s="986" t="s">
        <v>891</v>
      </c>
      <c r="L428" s="1058"/>
      <c r="M428" s="1051"/>
      <c r="N428" s="418"/>
      <c r="O428" s="418"/>
      <c r="P428" s="418"/>
      <c r="Q428" s="402"/>
      <c r="R428" s="418"/>
      <c r="S428" s="457"/>
      <c r="T428" s="458"/>
      <c r="AB428" s="361"/>
    </row>
    <row r="429" spans="1:28" ht="27" customHeight="1">
      <c r="A429" s="640"/>
      <c r="B429" s="640"/>
      <c r="C429" s="640"/>
      <c r="D429" s="640"/>
      <c r="E429" s="640"/>
      <c r="F429" s="640"/>
      <c r="G429" s="363">
        <f t="shared" si="50"/>
        <v>421</v>
      </c>
      <c r="H429" s="1388"/>
      <c r="I429" s="1186"/>
      <c r="J429" s="1138"/>
      <c r="K429" s="986" t="s">
        <v>869</v>
      </c>
      <c r="L429" s="1058"/>
      <c r="M429" s="1051"/>
      <c r="N429" s="398"/>
      <c r="O429" s="398"/>
      <c r="P429" s="398"/>
      <c r="Q429" s="390">
        <v>0</v>
      </c>
      <c r="R429" s="398"/>
      <c r="T429" s="459"/>
      <c r="AB429" s="361"/>
    </row>
    <row r="430" spans="1:28" ht="26.25" customHeight="1">
      <c r="A430" s="640"/>
      <c r="B430" s="640"/>
      <c r="C430" s="640"/>
      <c r="D430" s="640"/>
      <c r="E430" s="640"/>
      <c r="F430" s="640"/>
      <c r="G430" s="363">
        <f t="shared" si="50"/>
        <v>422</v>
      </c>
      <c r="H430" s="1388"/>
      <c r="I430" s="1186"/>
      <c r="J430" s="1138"/>
      <c r="K430" s="989" t="s">
        <v>826</v>
      </c>
      <c r="L430" s="1089"/>
      <c r="M430" s="460" t="s">
        <v>880</v>
      </c>
      <c r="N430" s="418"/>
      <c r="O430" s="418"/>
      <c r="P430" s="402"/>
      <c r="Q430" s="402"/>
      <c r="R430" s="402"/>
      <c r="T430" s="459"/>
      <c r="AB430" s="361"/>
    </row>
    <row r="431" spans="1:28" ht="24.75" customHeight="1">
      <c r="A431" s="640"/>
      <c r="B431" s="640"/>
      <c r="C431" s="640"/>
      <c r="D431" s="640"/>
      <c r="E431" s="640"/>
      <c r="F431" s="640"/>
      <c r="G431" s="363">
        <f t="shared" si="50"/>
        <v>423</v>
      </c>
      <c r="H431" s="1388"/>
      <c r="I431" s="1186"/>
      <c r="J431" s="1139"/>
      <c r="K431" s="1092"/>
      <c r="L431" s="1093"/>
      <c r="M431" s="461" t="s">
        <v>881</v>
      </c>
      <c r="N431" s="390"/>
      <c r="O431" s="390"/>
      <c r="P431" s="390"/>
      <c r="Q431" s="390"/>
      <c r="R431" s="390"/>
      <c r="S431" s="455"/>
      <c r="AB431" s="361"/>
    </row>
    <row r="432" spans="1:28" ht="27" customHeight="1">
      <c r="A432" s="640"/>
      <c r="B432" s="640"/>
      <c r="C432" s="640"/>
      <c r="D432" s="640"/>
      <c r="E432" s="640"/>
      <c r="F432" s="640"/>
      <c r="G432" s="363">
        <f t="shared" si="50"/>
        <v>424</v>
      </c>
      <c r="H432" s="1388"/>
      <c r="I432" s="1186"/>
      <c r="J432" s="1140" t="s">
        <v>805</v>
      </c>
      <c r="K432" s="999"/>
      <c r="L432" s="999"/>
      <c r="M432" s="1000"/>
      <c r="N432" s="453">
        <f>N408+N415</f>
        <v>0</v>
      </c>
      <c r="O432" s="453">
        <f>O408+O415</f>
        <v>0</v>
      </c>
      <c r="P432" s="453">
        <f>P408+P415</f>
        <v>0</v>
      </c>
      <c r="Q432" s="453">
        <f>Q408+Q415</f>
        <v>0</v>
      </c>
      <c r="R432" s="453">
        <f>R408+R415</f>
        <v>0</v>
      </c>
      <c r="S432" s="451"/>
      <c r="AB432" s="361"/>
    </row>
    <row r="433" spans="1:31" ht="21.75" customHeight="1">
      <c r="A433" s="640"/>
      <c r="B433" s="640"/>
      <c r="C433" s="640"/>
      <c r="D433" s="640"/>
      <c r="E433" s="640"/>
      <c r="F433" s="640"/>
      <c r="G433" s="363">
        <f t="shared" si="50"/>
        <v>425</v>
      </c>
      <c r="H433" s="1388"/>
      <c r="I433" s="1186"/>
      <c r="J433" s="1140" t="s">
        <v>806</v>
      </c>
      <c r="K433" s="999"/>
      <c r="L433" s="999"/>
      <c r="M433" s="1000"/>
      <c r="N433" s="402"/>
      <c r="O433" s="402"/>
      <c r="P433" s="402"/>
      <c r="Q433" s="402"/>
      <c r="R433" s="402"/>
      <c r="S433" s="451"/>
      <c r="AB433" s="361"/>
    </row>
    <row r="434" spans="1:31" ht="21.75" customHeight="1">
      <c r="A434" s="640"/>
      <c r="B434" s="640"/>
      <c r="C434" s="640"/>
      <c r="D434" s="640"/>
      <c r="E434" s="640"/>
      <c r="F434" s="640"/>
      <c r="G434" s="363">
        <f t="shared" si="50"/>
        <v>426</v>
      </c>
      <c r="H434" s="1388"/>
      <c r="I434" s="1186"/>
      <c r="J434" s="1140" t="s">
        <v>874</v>
      </c>
      <c r="K434" s="999"/>
      <c r="L434" s="999"/>
      <c r="M434" s="1000"/>
      <c r="N434" s="402"/>
      <c r="O434" s="402"/>
      <c r="P434" s="402"/>
      <c r="Q434" s="402"/>
      <c r="R434" s="402"/>
      <c r="S434" s="451"/>
      <c r="AB434" s="361"/>
    </row>
    <row r="435" spans="1:31" ht="33.75" customHeight="1">
      <c r="A435" s="640"/>
      <c r="B435" s="640"/>
      <c r="C435" s="640"/>
      <c r="D435" s="640"/>
      <c r="E435" s="640"/>
      <c r="F435" s="640"/>
      <c r="G435" s="363">
        <f t="shared" si="50"/>
        <v>427</v>
      </c>
      <c r="H435" s="1388"/>
      <c r="I435" s="1186"/>
      <c r="J435" s="1201" t="s">
        <v>907</v>
      </c>
      <c r="K435" s="1058"/>
      <c r="L435" s="1058"/>
      <c r="M435" s="1051"/>
      <c r="N435" s="438">
        <f>IF(N393-N394-N395+N397-N433&gt;0,N393-N394-N395+N397-N433,0)</f>
        <v>0</v>
      </c>
      <c r="O435" s="438">
        <f>IF(O393-O394-O395+O397-O433&gt;0,O393-O394-O395+O397-O433,0)</f>
        <v>0</v>
      </c>
      <c r="P435" s="438">
        <f>IF(P393-P394-P395+P397-P433&gt;0,P393-P394-P395+P397-P433,0)</f>
        <v>0</v>
      </c>
      <c r="Q435" s="438">
        <f>IF(Q393-Q394-Q395+Q397-Q433&gt;0,Q393-Q394-Q395+Q397-Q433,0)</f>
        <v>0</v>
      </c>
      <c r="R435" s="438">
        <f>IF(R393-R394-R395+R397-R433&gt;0,R393-R394-R395+R397-R433,0)</f>
        <v>0</v>
      </c>
      <c r="S435" s="462"/>
      <c r="T435" s="405"/>
      <c r="AB435" s="361"/>
    </row>
    <row r="436" spans="1:31" ht="33.75" customHeight="1">
      <c r="A436" s="640"/>
      <c r="B436" s="640"/>
      <c r="C436" s="640"/>
      <c r="D436" s="640"/>
      <c r="E436" s="640"/>
      <c r="F436" s="640"/>
      <c r="G436" s="363">
        <f t="shared" si="50"/>
        <v>428</v>
      </c>
      <c r="H436" s="1388"/>
      <c r="I436" s="1186"/>
      <c r="J436" s="1201" t="s">
        <v>783</v>
      </c>
      <c r="K436" s="1058"/>
      <c r="L436" s="1058"/>
      <c r="M436" s="1051"/>
      <c r="N436" s="453">
        <f>IF(N394+N395+N433-N393-N397&gt;0,N394+N395+N433-N393-N397,0)</f>
        <v>0</v>
      </c>
      <c r="O436" s="453">
        <f>IF(O394+O395+O433-O393-O397&gt;0,O394+O395+O433-O393-O397,0)</f>
        <v>0</v>
      </c>
      <c r="P436" s="453">
        <f>IF(P394+P395+P433-P393-P397&gt;0,P394+P395+P433-P393-P397,0)</f>
        <v>0</v>
      </c>
      <c r="Q436" s="453">
        <f>IF(Q394+Q395+Q433-Q393-Q397&gt;0,Q394+Q395+Q433-Q393-Q397,0)</f>
        <v>0</v>
      </c>
      <c r="R436" s="453">
        <f>IF(R394+R395+R433-R393-R397&gt;0,R394+R395+R433-R393-R397,0)</f>
        <v>0</v>
      </c>
      <c r="S436" s="451"/>
      <c r="AB436" s="361"/>
    </row>
    <row r="437" spans="1:31" ht="33.75" customHeight="1">
      <c r="A437" s="640"/>
      <c r="B437" s="640"/>
      <c r="C437" s="640"/>
      <c r="D437" s="640"/>
      <c r="E437" s="640"/>
      <c r="F437" s="640"/>
      <c r="G437" s="363">
        <f t="shared" si="50"/>
        <v>429</v>
      </c>
      <c r="H437" s="1388"/>
      <c r="I437" s="1186"/>
      <c r="J437" s="1202" t="s">
        <v>784</v>
      </c>
      <c r="K437" s="1014"/>
      <c r="L437" s="1015"/>
      <c r="M437" s="463" t="s">
        <v>212</v>
      </c>
      <c r="N437" s="418"/>
      <c r="O437" s="418"/>
      <c r="P437" s="402"/>
      <c r="Q437" s="402"/>
      <c r="R437" s="418"/>
      <c r="S437" s="451"/>
      <c r="AB437" s="361"/>
    </row>
    <row r="438" spans="1:31" ht="33.75" customHeight="1">
      <c r="A438" s="640"/>
      <c r="B438" s="640"/>
      <c r="C438" s="640"/>
      <c r="D438" s="640"/>
      <c r="E438" s="640"/>
      <c r="F438" s="640"/>
      <c r="G438" s="363">
        <f t="shared" si="50"/>
        <v>430</v>
      </c>
      <c r="H438" s="1388"/>
      <c r="I438" s="1186"/>
      <c r="J438" s="1019"/>
      <c r="K438" s="1020"/>
      <c r="L438" s="1021"/>
      <c r="M438" s="463" t="s">
        <v>213</v>
      </c>
      <c r="N438" s="418"/>
      <c r="O438" s="418"/>
      <c r="P438" s="418"/>
      <c r="Q438" s="402"/>
      <c r="R438" s="418"/>
      <c r="S438" s="457"/>
      <c r="AB438" s="361"/>
    </row>
    <row r="439" spans="1:31" ht="33.75" customHeight="1">
      <c r="A439" s="640"/>
      <c r="B439" s="640"/>
      <c r="C439" s="640"/>
      <c r="D439" s="640"/>
      <c r="E439" s="640"/>
      <c r="F439" s="640"/>
      <c r="G439" s="363">
        <f t="shared" si="50"/>
        <v>431</v>
      </c>
      <c r="H439" s="1388"/>
      <c r="I439" s="1186"/>
      <c r="J439" s="1392" t="s">
        <v>790</v>
      </c>
      <c r="K439" s="1135"/>
      <c r="L439" s="1135"/>
      <c r="M439" s="1136"/>
      <c r="N439" s="464">
        <f>SUM(N440:N445)</f>
        <v>0</v>
      </c>
      <c r="O439" s="465">
        <f>SUM(O440:O445)</f>
        <v>0</v>
      </c>
      <c r="P439" s="464">
        <f>SUM(P440:P445)</f>
        <v>0</v>
      </c>
      <c r="Q439" s="466">
        <f>SUM(Q440:Q445)</f>
        <v>0</v>
      </c>
      <c r="R439" s="465">
        <f>SUM(R440:R445)</f>
        <v>0</v>
      </c>
      <c r="AB439" s="361"/>
    </row>
    <row r="440" spans="1:31" ht="33.75" customHeight="1">
      <c r="A440" s="640"/>
      <c r="B440" s="640"/>
      <c r="C440" s="640"/>
      <c r="D440" s="640"/>
      <c r="E440" s="640"/>
      <c r="F440" s="640"/>
      <c r="G440" s="363">
        <f t="shared" si="50"/>
        <v>432</v>
      </c>
      <c r="H440" s="1388"/>
      <c r="I440" s="1186"/>
      <c r="J440" s="1379"/>
      <c r="K440" s="986" t="s">
        <v>908</v>
      </c>
      <c r="L440" s="1058"/>
      <c r="M440" s="1051"/>
      <c r="N440" s="398"/>
      <c r="O440" s="398"/>
      <c r="P440" s="398"/>
      <c r="Q440" s="390"/>
      <c r="R440" s="398"/>
      <c r="S440" s="457"/>
      <c r="AB440" s="361"/>
    </row>
    <row r="441" spans="1:31" ht="33.75" customHeight="1">
      <c r="A441" s="640"/>
      <c r="B441" s="640"/>
      <c r="C441" s="640"/>
      <c r="D441" s="640"/>
      <c r="E441" s="640"/>
      <c r="F441" s="640"/>
      <c r="G441" s="363">
        <f t="shared" si="50"/>
        <v>433</v>
      </c>
      <c r="H441" s="1388"/>
      <c r="I441" s="1186"/>
      <c r="J441" s="1186"/>
      <c r="K441" s="986" t="s">
        <v>791</v>
      </c>
      <c r="L441" s="1058"/>
      <c r="M441" s="1051"/>
      <c r="N441" s="398"/>
      <c r="O441" s="398"/>
      <c r="P441" s="398"/>
      <c r="Q441" s="390"/>
      <c r="R441" s="398"/>
      <c r="S441" s="457"/>
      <c r="AB441" s="361"/>
    </row>
    <row r="442" spans="1:31" ht="33.75" customHeight="1">
      <c r="A442" s="640"/>
      <c r="B442" s="640"/>
      <c r="C442" s="640"/>
      <c r="D442" s="640"/>
      <c r="E442" s="640"/>
      <c r="F442" s="640"/>
      <c r="G442" s="363">
        <f t="shared" si="50"/>
        <v>434</v>
      </c>
      <c r="H442" s="1388"/>
      <c r="I442" s="1186"/>
      <c r="J442" s="1186"/>
      <c r="K442" s="986" t="s">
        <v>792</v>
      </c>
      <c r="L442" s="1058"/>
      <c r="M442" s="1051"/>
      <c r="N442" s="398"/>
      <c r="O442" s="398"/>
      <c r="P442" s="390"/>
      <c r="Q442" s="390"/>
      <c r="R442" s="398"/>
      <c r="S442" s="457"/>
      <c r="AB442" s="361"/>
    </row>
    <row r="443" spans="1:31" ht="33.75" customHeight="1">
      <c r="A443" s="640"/>
      <c r="B443" s="640"/>
      <c r="C443" s="640"/>
      <c r="D443" s="640"/>
      <c r="E443" s="640"/>
      <c r="F443" s="640"/>
      <c r="G443" s="363">
        <f t="shared" si="50"/>
        <v>435</v>
      </c>
      <c r="H443" s="1388"/>
      <c r="I443" s="1186"/>
      <c r="J443" s="1186"/>
      <c r="K443" s="986" t="s">
        <v>909</v>
      </c>
      <c r="L443" s="1058"/>
      <c r="M443" s="1051"/>
      <c r="N443" s="398"/>
      <c r="O443" s="398"/>
      <c r="P443" s="398"/>
      <c r="Q443" s="390"/>
      <c r="R443" s="398"/>
      <c r="AB443" s="361"/>
    </row>
    <row r="444" spans="1:31" ht="33.75" customHeight="1">
      <c r="A444" s="640"/>
      <c r="B444" s="640"/>
      <c r="C444" s="640"/>
      <c r="D444" s="640"/>
      <c r="E444" s="640"/>
      <c r="F444" s="640"/>
      <c r="G444" s="363">
        <f t="shared" si="50"/>
        <v>436</v>
      </c>
      <c r="H444" s="1388"/>
      <c r="I444" s="1186"/>
      <c r="J444" s="1186"/>
      <c r="K444" s="986" t="s">
        <v>793</v>
      </c>
      <c r="L444" s="1058"/>
      <c r="M444" s="1051"/>
      <c r="N444" s="398"/>
      <c r="O444" s="398"/>
      <c r="P444" s="398"/>
      <c r="Q444" s="390"/>
      <c r="R444" s="398"/>
      <c r="AB444" s="361"/>
    </row>
    <row r="445" spans="1:31" ht="33.75" customHeight="1">
      <c r="A445" s="640"/>
      <c r="B445" s="640"/>
      <c r="C445" s="640"/>
      <c r="D445" s="640"/>
      <c r="E445" s="640"/>
      <c r="F445" s="640"/>
      <c r="G445" s="363">
        <f t="shared" si="50"/>
        <v>437</v>
      </c>
      <c r="H445" s="1388"/>
      <c r="I445" s="1186"/>
      <c r="J445" s="1385"/>
      <c r="K445" s="986" t="s">
        <v>794</v>
      </c>
      <c r="L445" s="1058"/>
      <c r="M445" s="1051"/>
      <c r="N445" s="398"/>
      <c r="O445" s="398"/>
      <c r="P445" s="398"/>
      <c r="Q445" s="390"/>
      <c r="R445" s="398"/>
      <c r="S445" s="457"/>
      <c r="AB445" s="361"/>
    </row>
    <row r="446" spans="1:31" ht="33.75" customHeight="1">
      <c r="A446" s="640"/>
      <c r="B446" s="640"/>
      <c r="C446" s="640"/>
      <c r="D446" s="640"/>
      <c r="E446" s="640"/>
      <c r="F446" s="640"/>
      <c r="G446" s="363">
        <f t="shared" si="50"/>
        <v>438</v>
      </c>
      <c r="H446" s="1389"/>
      <c r="I446" s="1380"/>
      <c r="J446" s="1416" t="s">
        <v>795</v>
      </c>
      <c r="K446" s="1402"/>
      <c r="L446" s="1402"/>
      <c r="M446" s="1403"/>
      <c r="N446" s="423">
        <f>IF(N435=0,N439,N435-N437-N438+N439)</f>
        <v>0</v>
      </c>
      <c r="O446" s="423">
        <f>IF(O435=0,O439,O435-O437-O438+O439)</f>
        <v>0</v>
      </c>
      <c r="P446" s="423">
        <f>IF(P435=0,P439,P435-P437-P438+P439)</f>
        <v>0</v>
      </c>
      <c r="Q446" s="423">
        <f>IF(Q435=0,Q439,Q435-Q437-Q438+Q439)</f>
        <v>0</v>
      </c>
      <c r="R446" s="423">
        <f>IF(R435=0,R439,R435-R437-R438+R439)</f>
        <v>0</v>
      </c>
      <c r="S446" s="458"/>
      <c r="T446" s="467"/>
      <c r="AB446" s="361"/>
    </row>
    <row r="447" spans="1:31" ht="44.25" customHeight="1">
      <c r="A447" s="640"/>
      <c r="B447" s="640"/>
      <c r="C447" s="640"/>
      <c r="D447" s="640"/>
      <c r="E447" s="640"/>
      <c r="F447" s="640"/>
      <c r="G447" s="363">
        <f t="shared" si="50"/>
        <v>439</v>
      </c>
      <c r="H447" s="1035" t="s">
        <v>670</v>
      </c>
      <c r="I447" s="1036"/>
      <c r="J447" s="1036"/>
      <c r="K447" s="1036"/>
      <c r="L447" s="1036"/>
      <c r="M447" s="1036"/>
      <c r="N447" s="1036"/>
      <c r="O447" s="1037"/>
      <c r="P447" s="1036"/>
      <c r="Q447" s="1036"/>
      <c r="R447" s="1038"/>
    </row>
    <row r="448" spans="1:31" ht="34.5" customHeight="1">
      <c r="A448" s="640"/>
      <c r="B448" s="640"/>
      <c r="C448" s="640"/>
      <c r="D448" s="640"/>
      <c r="E448" s="640"/>
      <c r="F448" s="640"/>
      <c r="G448" s="363">
        <f t="shared" si="50"/>
        <v>440</v>
      </c>
      <c r="H448" s="1417" t="s">
        <v>112</v>
      </c>
      <c r="I448" s="1418"/>
      <c r="J448" s="1419"/>
      <c r="K448" s="1419"/>
      <c r="L448" s="1419"/>
      <c r="M448" s="1419"/>
      <c r="N448" s="1420"/>
      <c r="O448" s="1420"/>
      <c r="P448" s="1420"/>
      <c r="Q448" s="1420"/>
      <c r="R448" s="1421"/>
      <c r="S448" s="468"/>
      <c r="T448" s="469"/>
      <c r="AC448" s="338"/>
      <c r="AD448" s="338"/>
      <c r="AE448" s="338"/>
    </row>
    <row r="449" spans="1:31" ht="34.5" customHeight="1">
      <c r="A449" s="640"/>
      <c r="B449" s="640"/>
      <c r="C449" s="640"/>
      <c r="D449" s="640"/>
      <c r="E449" s="640"/>
      <c r="F449" s="640"/>
      <c r="G449" s="363">
        <f t="shared" si="50"/>
        <v>441</v>
      </c>
      <c r="H449" s="1039"/>
      <c r="I449" s="1413" t="s">
        <v>379</v>
      </c>
      <c r="J449" s="1414"/>
      <c r="K449" s="1414"/>
      <c r="L449" s="1414"/>
      <c r="M449" s="1414"/>
      <c r="N449" s="1414"/>
      <c r="O449" s="1414"/>
      <c r="P449" s="1415"/>
      <c r="Q449" s="470" t="s">
        <v>322</v>
      </c>
      <c r="R449" s="471" t="s">
        <v>323</v>
      </c>
      <c r="S449" s="468"/>
      <c r="T449" s="469"/>
      <c r="AC449" s="338"/>
      <c r="AD449" s="338"/>
      <c r="AE449" s="338"/>
    </row>
    <row r="450" spans="1:31" ht="21.75" customHeight="1">
      <c r="A450" s="640"/>
      <c r="B450" s="640"/>
      <c r="C450" s="640"/>
      <c r="D450" s="640"/>
      <c r="E450" s="640"/>
      <c r="F450" s="640"/>
      <c r="G450" s="363">
        <f t="shared" si="50"/>
        <v>442</v>
      </c>
      <c r="H450" s="1040"/>
      <c r="I450" s="1042" t="s">
        <v>434</v>
      </c>
      <c r="J450" s="1042"/>
      <c r="K450" s="1043"/>
      <c r="L450" s="1043"/>
      <c r="M450" s="1043"/>
      <c r="N450" s="472"/>
      <c r="O450" s="473"/>
      <c r="P450" s="474"/>
      <c r="Q450" s="475"/>
      <c r="R450" s="475">
        <f>SUM(R451:R462)</f>
        <v>0</v>
      </c>
      <c r="S450" s="476"/>
      <c r="T450" s="477"/>
      <c r="AC450" s="338"/>
      <c r="AD450" s="338"/>
      <c r="AE450" s="338"/>
    </row>
    <row r="451" spans="1:31" ht="23.25" customHeight="1">
      <c r="A451" s="640"/>
      <c r="B451" s="640"/>
      <c r="C451" s="640"/>
      <c r="D451" s="640"/>
      <c r="E451" s="640"/>
      <c r="F451" s="640"/>
      <c r="G451" s="363">
        <f t="shared" si="50"/>
        <v>443</v>
      </c>
      <c r="H451" s="1040"/>
      <c r="I451" s="1196"/>
      <c r="J451" s="1001" t="s">
        <v>180</v>
      </c>
      <c r="K451" s="1002"/>
      <c r="L451" s="1002"/>
      <c r="M451" s="1003"/>
      <c r="N451" s="472"/>
      <c r="O451" s="473"/>
      <c r="P451" s="474"/>
      <c r="Q451" s="478"/>
      <c r="R451" s="479">
        <f>N380+O380+P380+Q380+R380</f>
        <v>0</v>
      </c>
      <c r="S451" s="480"/>
      <c r="T451" s="481"/>
      <c r="AC451" s="338"/>
      <c r="AD451" s="338"/>
      <c r="AE451" s="338"/>
    </row>
    <row r="452" spans="1:31" ht="32.25" customHeight="1">
      <c r="A452" s="640"/>
      <c r="B452" s="640"/>
      <c r="C452" s="640"/>
      <c r="D452" s="640"/>
      <c r="E452" s="640"/>
      <c r="F452" s="640"/>
      <c r="G452" s="363">
        <f t="shared" si="50"/>
        <v>444</v>
      </c>
      <c r="H452" s="1040"/>
      <c r="I452" s="1106"/>
      <c r="J452" s="1056" t="s">
        <v>648</v>
      </c>
      <c r="K452" s="1197"/>
      <c r="L452" s="1197"/>
      <c r="M452" s="1198"/>
      <c r="N452" s="472"/>
      <c r="O452" s="473"/>
      <c r="P452" s="474"/>
      <c r="Q452" s="478"/>
      <c r="R452" s="479">
        <f>R81</f>
        <v>0</v>
      </c>
      <c r="S452" s="480"/>
      <c r="T452" s="481"/>
      <c r="AC452" s="338"/>
      <c r="AD452" s="338"/>
      <c r="AE452" s="338"/>
    </row>
    <row r="453" spans="1:31" ht="29.25" customHeight="1">
      <c r="A453" s="640"/>
      <c r="B453" s="640"/>
      <c r="C453" s="640"/>
      <c r="D453" s="640"/>
      <c r="E453" s="640"/>
      <c r="F453" s="640"/>
      <c r="G453" s="363">
        <f t="shared" si="50"/>
        <v>445</v>
      </c>
      <c r="H453" s="1040"/>
      <c r="I453" s="1106"/>
      <c r="J453" s="1054" t="s">
        <v>806</v>
      </c>
      <c r="K453" s="1057"/>
      <c r="L453" s="1057"/>
      <c r="M453" s="1055"/>
      <c r="N453" s="482"/>
      <c r="O453" s="483"/>
      <c r="P453" s="484"/>
      <c r="Q453" s="485"/>
      <c r="R453" s="486">
        <f>N433+O433+P433+Q433+R433</f>
        <v>0</v>
      </c>
      <c r="S453" s="487"/>
      <c r="T453" s="481"/>
      <c r="AC453" s="338"/>
      <c r="AD453" s="338"/>
      <c r="AE453" s="338"/>
    </row>
    <row r="454" spans="1:31" ht="21" customHeight="1">
      <c r="A454" s="640"/>
      <c r="B454" s="640"/>
      <c r="C454" s="640"/>
      <c r="D454" s="640"/>
      <c r="E454" s="640"/>
      <c r="F454" s="640"/>
      <c r="G454" s="363">
        <f t="shared" si="50"/>
        <v>446</v>
      </c>
      <c r="H454" s="1040"/>
      <c r="I454" s="1106"/>
      <c r="J454" s="1054" t="s">
        <v>877</v>
      </c>
      <c r="K454" s="1057"/>
      <c r="L454" s="1057"/>
      <c r="M454" s="1055"/>
      <c r="N454" s="482"/>
      <c r="O454" s="483"/>
      <c r="P454" s="484"/>
      <c r="Q454" s="485"/>
      <c r="R454" s="486">
        <f>SUM(Q440:Q441)</f>
        <v>0</v>
      </c>
      <c r="S454" s="487"/>
      <c r="T454" s="481"/>
      <c r="AC454" s="338"/>
      <c r="AD454" s="338"/>
      <c r="AE454" s="338"/>
    </row>
    <row r="455" spans="1:31" ht="26.25" customHeight="1">
      <c r="A455" s="640"/>
      <c r="B455" s="640"/>
      <c r="C455" s="640"/>
      <c r="D455" s="640"/>
      <c r="E455" s="640"/>
      <c r="F455" s="640"/>
      <c r="G455" s="363">
        <f t="shared" si="50"/>
        <v>447</v>
      </c>
      <c r="H455" s="1040"/>
      <c r="I455" s="1106"/>
      <c r="J455" s="1134" t="s">
        <v>26</v>
      </c>
      <c r="K455" s="1135"/>
      <c r="L455" s="1135"/>
      <c r="M455" s="1136"/>
      <c r="N455" s="472"/>
      <c r="O455" s="473"/>
      <c r="P455" s="474"/>
      <c r="Q455" s="488"/>
      <c r="R455" s="489"/>
      <c r="S455" s="487"/>
      <c r="T455" s="481"/>
      <c r="AC455" s="338"/>
      <c r="AD455" s="338"/>
      <c r="AE455" s="338"/>
    </row>
    <row r="456" spans="1:31" ht="32.25" customHeight="1">
      <c r="A456" s="640"/>
      <c r="B456" s="640"/>
      <c r="C456" s="640"/>
      <c r="D456" s="640"/>
      <c r="E456" s="640"/>
      <c r="F456" s="640"/>
      <c r="G456" s="363">
        <f t="shared" si="50"/>
        <v>448</v>
      </c>
      <c r="H456" s="1040"/>
      <c r="I456" s="1106"/>
      <c r="J456" s="1407" t="s">
        <v>272</v>
      </c>
      <c r="K456" s="1408"/>
      <c r="L456" s="1056" t="s">
        <v>858</v>
      </c>
      <c r="M456" s="1050"/>
      <c r="N456" s="472"/>
      <c r="O456" s="473"/>
      <c r="P456" s="474"/>
      <c r="Q456" s="490"/>
      <c r="R456" s="490"/>
      <c r="S456" s="487"/>
      <c r="T456" s="481"/>
      <c r="V456" s="405"/>
      <c r="AC456" s="338"/>
      <c r="AD456" s="338"/>
      <c r="AE456" s="338"/>
    </row>
    <row r="457" spans="1:31" ht="24.75" customHeight="1">
      <c r="A457" s="640"/>
      <c r="B457" s="640"/>
      <c r="C457" s="640"/>
      <c r="D457" s="640"/>
      <c r="E457" s="640"/>
      <c r="F457" s="640"/>
      <c r="G457" s="363">
        <f t="shared" si="50"/>
        <v>449</v>
      </c>
      <c r="H457" s="1040"/>
      <c r="I457" s="1106"/>
      <c r="J457" s="1409"/>
      <c r="K457" s="1410"/>
      <c r="L457" s="1056" t="s">
        <v>233</v>
      </c>
      <c r="M457" s="1050"/>
      <c r="N457" s="472"/>
      <c r="O457" s="473"/>
      <c r="P457" s="474"/>
      <c r="Q457" s="490"/>
      <c r="R457" s="490"/>
      <c r="T457" s="481"/>
      <c r="AC457" s="338"/>
      <c r="AD457" s="338"/>
      <c r="AE457" s="338"/>
    </row>
    <row r="458" spans="1:31" ht="34.5" customHeight="1">
      <c r="A458" s="640"/>
      <c r="B458" s="640"/>
      <c r="C458" s="640"/>
      <c r="D458" s="640"/>
      <c r="E458" s="640"/>
      <c r="F458" s="640"/>
      <c r="G458" s="363">
        <f t="shared" si="50"/>
        <v>450</v>
      </c>
      <c r="H458" s="1040"/>
      <c r="I458" s="1106"/>
      <c r="J458" s="1409"/>
      <c r="K458" s="1410"/>
      <c r="L458" s="1056" t="s">
        <v>38</v>
      </c>
      <c r="M458" s="1050"/>
      <c r="N458" s="472"/>
      <c r="O458" s="473"/>
      <c r="P458" s="474"/>
      <c r="Q458" s="488"/>
      <c r="R458" s="488"/>
      <c r="S458" s="487"/>
      <c r="T458" s="481"/>
      <c r="AC458" s="338"/>
      <c r="AD458" s="338"/>
      <c r="AE458" s="338"/>
    </row>
    <row r="459" spans="1:31" ht="23.25" customHeight="1">
      <c r="A459" s="640"/>
      <c r="B459" s="640"/>
      <c r="C459" s="640"/>
      <c r="D459" s="640"/>
      <c r="E459" s="640"/>
      <c r="F459" s="640"/>
      <c r="G459" s="363">
        <f t="shared" ref="G459:G522" si="56">G458+1</f>
        <v>451</v>
      </c>
      <c r="H459" s="1040"/>
      <c r="I459" s="1106"/>
      <c r="J459" s="1409"/>
      <c r="K459" s="1410"/>
      <c r="L459" s="986" t="s">
        <v>717</v>
      </c>
      <c r="M459" s="1051"/>
      <c r="N459" s="491"/>
      <c r="O459" s="473"/>
      <c r="P459" s="492"/>
      <c r="Q459" s="493"/>
      <c r="R459" s="493"/>
      <c r="S459" s="487"/>
      <c r="T459" s="481"/>
      <c r="AC459" s="338"/>
      <c r="AD459" s="338"/>
      <c r="AE459" s="338"/>
    </row>
    <row r="460" spans="1:31" ht="23.25" customHeight="1">
      <c r="A460" s="640"/>
      <c r="B460" s="640"/>
      <c r="C460" s="640"/>
      <c r="D460" s="640"/>
      <c r="E460" s="640"/>
      <c r="F460" s="640"/>
      <c r="G460" s="363">
        <f t="shared" si="56"/>
        <v>452</v>
      </c>
      <c r="H460" s="1040"/>
      <c r="I460" s="1106"/>
      <c r="J460" s="1409"/>
      <c r="K460" s="1410"/>
      <c r="L460" s="1056" t="s">
        <v>37</v>
      </c>
      <c r="M460" s="1050"/>
      <c r="N460" s="472"/>
      <c r="O460" s="473"/>
      <c r="P460" s="474"/>
      <c r="Q460" s="490"/>
      <c r="R460" s="490"/>
      <c r="S460" s="487"/>
      <c r="T460" s="481"/>
      <c r="AC460" s="338"/>
      <c r="AD460" s="338"/>
      <c r="AE460" s="338"/>
    </row>
    <row r="461" spans="1:31" ht="45" customHeight="1">
      <c r="A461" s="640"/>
      <c r="B461" s="640"/>
      <c r="C461" s="640"/>
      <c r="D461" s="640"/>
      <c r="E461" s="640"/>
      <c r="F461" s="640"/>
      <c r="G461" s="363">
        <f t="shared" si="56"/>
        <v>453</v>
      </c>
      <c r="H461" s="1040"/>
      <c r="I461" s="1106"/>
      <c r="J461" s="1409"/>
      <c r="K461" s="1410"/>
      <c r="L461" s="1056" t="s">
        <v>179</v>
      </c>
      <c r="M461" s="1050"/>
      <c r="N461" s="472"/>
      <c r="O461" s="473"/>
      <c r="P461" s="474"/>
      <c r="Q461" s="494"/>
      <c r="R461" s="489"/>
      <c r="S461" s="487"/>
      <c r="T461" s="481"/>
      <c r="AC461" s="338"/>
      <c r="AD461" s="338"/>
      <c r="AE461" s="338"/>
    </row>
    <row r="462" spans="1:31" ht="28.5" customHeight="1">
      <c r="A462" s="640"/>
      <c r="B462" s="640"/>
      <c r="C462" s="640"/>
      <c r="D462" s="640"/>
      <c r="E462" s="640"/>
      <c r="F462" s="640"/>
      <c r="G462" s="363">
        <f t="shared" si="56"/>
        <v>454</v>
      </c>
      <c r="H462" s="1040"/>
      <c r="I462" s="1107"/>
      <c r="J462" s="1411"/>
      <c r="K462" s="1412"/>
      <c r="L462" s="1056" t="s">
        <v>716</v>
      </c>
      <c r="M462" s="1050"/>
      <c r="N462" s="472"/>
      <c r="O462" s="473"/>
      <c r="P462" s="474"/>
      <c r="Q462" s="490"/>
      <c r="R462" s="489"/>
      <c r="S462" s="487"/>
      <c r="T462" s="481"/>
      <c r="AC462" s="338"/>
      <c r="AD462" s="338"/>
      <c r="AE462" s="338"/>
    </row>
    <row r="463" spans="1:31" ht="26.25" customHeight="1">
      <c r="A463" s="640"/>
      <c r="B463" s="640"/>
      <c r="C463" s="640"/>
      <c r="D463" s="640"/>
      <c r="E463" s="640"/>
      <c r="F463" s="640"/>
      <c r="G463" s="363">
        <f t="shared" si="56"/>
        <v>455</v>
      </c>
      <c r="H463" s="1040"/>
      <c r="I463" s="1151" t="s">
        <v>435</v>
      </c>
      <c r="J463" s="1152"/>
      <c r="K463" s="1066"/>
      <c r="L463" s="1066"/>
      <c r="M463" s="1067"/>
      <c r="N463" s="472"/>
      <c r="O463" s="473"/>
      <c r="P463" s="474"/>
      <c r="Q463" s="495"/>
      <c r="R463" s="495">
        <f>SUM(R464:R492)</f>
        <v>0</v>
      </c>
      <c r="S463" s="496"/>
      <c r="T463" s="497"/>
      <c r="U463" s="410"/>
      <c r="AC463" s="338"/>
      <c r="AD463" s="338"/>
      <c r="AE463" s="338"/>
    </row>
    <row r="464" spans="1:31" ht="30" customHeight="1">
      <c r="A464" s="640"/>
      <c r="B464" s="640"/>
      <c r="C464" s="640"/>
      <c r="D464" s="640"/>
      <c r="E464" s="640"/>
      <c r="F464" s="640"/>
      <c r="G464" s="363">
        <f t="shared" si="56"/>
        <v>456</v>
      </c>
      <c r="H464" s="1040"/>
      <c r="I464" s="1106"/>
      <c r="J464" s="1122" t="s">
        <v>182</v>
      </c>
      <c r="K464" s="1123"/>
      <c r="L464" s="1001" t="s">
        <v>838</v>
      </c>
      <c r="M464" s="1050"/>
      <c r="N464" s="472"/>
      <c r="O464" s="473"/>
      <c r="P464" s="474"/>
      <c r="Q464" s="490"/>
      <c r="R464" s="489"/>
      <c r="S464" s="487"/>
      <c r="T464" s="481"/>
      <c r="AC464" s="338"/>
      <c r="AD464" s="338"/>
      <c r="AE464" s="338"/>
    </row>
    <row r="465" spans="1:31" ht="60" customHeight="1">
      <c r="A465" s="640"/>
      <c r="B465" s="640"/>
      <c r="C465" s="640"/>
      <c r="D465" s="640"/>
      <c r="E465" s="640"/>
      <c r="F465" s="640"/>
      <c r="G465" s="363">
        <f t="shared" si="56"/>
        <v>457</v>
      </c>
      <c r="H465" s="1040"/>
      <c r="I465" s="1106"/>
      <c r="J465" s="1124"/>
      <c r="K465" s="1125"/>
      <c r="L465" s="1054" t="s">
        <v>839</v>
      </c>
      <c r="M465" s="1055"/>
      <c r="N465" s="482"/>
      <c r="O465" s="483"/>
      <c r="P465" s="484"/>
      <c r="Q465" s="485"/>
      <c r="R465" s="486">
        <f>N207+N209+N210+N211</f>
        <v>0</v>
      </c>
      <c r="S465" s="487"/>
      <c r="T465" s="481"/>
      <c r="AC465" s="338"/>
      <c r="AD465" s="338"/>
      <c r="AE465" s="338"/>
    </row>
    <row r="466" spans="1:31" ht="18" customHeight="1">
      <c r="A466" s="640"/>
      <c r="B466" s="640"/>
      <c r="C466" s="640"/>
      <c r="D466" s="640"/>
      <c r="E466" s="640"/>
      <c r="F466" s="640"/>
      <c r="G466" s="363">
        <f t="shared" si="56"/>
        <v>458</v>
      </c>
      <c r="H466" s="1040"/>
      <c r="I466" s="1106"/>
      <c r="J466" s="1124"/>
      <c r="K466" s="1125"/>
      <c r="L466" s="1001" t="s">
        <v>733</v>
      </c>
      <c r="M466" s="1050"/>
      <c r="N466" s="472"/>
      <c r="O466" s="473"/>
      <c r="P466" s="474"/>
      <c r="Q466" s="490"/>
      <c r="R466" s="489"/>
      <c r="S466" s="487"/>
      <c r="T466" s="481"/>
      <c r="AC466" s="338"/>
      <c r="AD466" s="338"/>
      <c r="AE466" s="338"/>
    </row>
    <row r="467" spans="1:31" ht="23.25" customHeight="1">
      <c r="A467" s="640"/>
      <c r="B467" s="640"/>
      <c r="C467" s="640"/>
      <c r="D467" s="640"/>
      <c r="E467" s="640"/>
      <c r="F467" s="640"/>
      <c r="G467" s="363">
        <f t="shared" si="56"/>
        <v>459</v>
      </c>
      <c r="H467" s="1040"/>
      <c r="I467" s="1106"/>
      <c r="J467" s="1124"/>
      <c r="K467" s="1125"/>
      <c r="L467" s="1001" t="s">
        <v>34</v>
      </c>
      <c r="M467" s="1050"/>
      <c r="N467" s="472"/>
      <c r="O467" s="473"/>
      <c r="P467" s="474"/>
      <c r="Q467" s="490"/>
      <c r="R467" s="489"/>
      <c r="S467" s="487"/>
      <c r="T467" s="481"/>
      <c r="AC467" s="338"/>
      <c r="AD467" s="338"/>
      <c r="AE467" s="338"/>
    </row>
    <row r="468" spans="1:31" ht="23.25" customHeight="1">
      <c r="A468" s="640"/>
      <c r="B468" s="640"/>
      <c r="C468" s="640"/>
      <c r="D468" s="640"/>
      <c r="E468" s="640"/>
      <c r="F468" s="640"/>
      <c r="G468" s="363">
        <f t="shared" si="56"/>
        <v>460</v>
      </c>
      <c r="H468" s="1040"/>
      <c r="I468" s="1106"/>
      <c r="J468" s="1124"/>
      <c r="K468" s="1125"/>
      <c r="L468" s="1001" t="s">
        <v>108</v>
      </c>
      <c r="M468" s="1050"/>
      <c r="N468" s="472"/>
      <c r="O468" s="473"/>
      <c r="P468" s="474"/>
      <c r="Q468" s="490"/>
      <c r="R468" s="489"/>
      <c r="S468" s="487"/>
      <c r="T468" s="481"/>
      <c r="AC468" s="338"/>
      <c r="AD468" s="338"/>
      <c r="AE468" s="338"/>
    </row>
    <row r="469" spans="1:31" ht="20.25" customHeight="1">
      <c r="A469" s="640"/>
      <c r="B469" s="640"/>
      <c r="C469" s="640"/>
      <c r="D469" s="640"/>
      <c r="E469" s="640"/>
      <c r="F469" s="640"/>
      <c r="G469" s="363">
        <f t="shared" si="56"/>
        <v>461</v>
      </c>
      <c r="H469" s="1040"/>
      <c r="I469" s="1106"/>
      <c r="J469" s="1124"/>
      <c r="K469" s="1125"/>
      <c r="L469" s="1001" t="s">
        <v>35</v>
      </c>
      <c r="M469" s="1050"/>
      <c r="N469" s="472"/>
      <c r="O469" s="473"/>
      <c r="P469" s="474"/>
      <c r="Q469" s="490"/>
      <c r="R469" s="489"/>
      <c r="S469" s="487"/>
      <c r="T469" s="481"/>
      <c r="AC469" s="338"/>
      <c r="AD469" s="338"/>
      <c r="AE469" s="338"/>
    </row>
    <row r="470" spans="1:31" ht="20.25" customHeight="1">
      <c r="A470" s="640"/>
      <c r="B470" s="640"/>
      <c r="C470" s="640"/>
      <c r="D470" s="640"/>
      <c r="E470" s="640"/>
      <c r="F470" s="640"/>
      <c r="G470" s="363">
        <f t="shared" si="56"/>
        <v>462</v>
      </c>
      <c r="H470" s="1040"/>
      <c r="I470" s="1106"/>
      <c r="J470" s="1124"/>
      <c r="K470" s="1125"/>
      <c r="L470" s="1001" t="s">
        <v>36</v>
      </c>
      <c r="M470" s="1050"/>
      <c r="N470" s="472"/>
      <c r="O470" s="473"/>
      <c r="P470" s="474"/>
      <c r="Q470" s="490"/>
      <c r="R470" s="489"/>
      <c r="S470" s="487"/>
      <c r="T470" s="481"/>
      <c r="AC470" s="338"/>
      <c r="AD470" s="338"/>
      <c r="AE470" s="338"/>
    </row>
    <row r="471" spans="1:31" ht="21.75" customHeight="1">
      <c r="A471" s="640"/>
      <c r="B471" s="640"/>
      <c r="C471" s="640"/>
      <c r="D471" s="640"/>
      <c r="E471" s="640"/>
      <c r="F471" s="640"/>
      <c r="G471" s="363">
        <f t="shared" si="56"/>
        <v>463</v>
      </c>
      <c r="H471" s="1040"/>
      <c r="I471" s="1106"/>
      <c r="J471" s="1124"/>
      <c r="K471" s="1125"/>
      <c r="L471" s="1001" t="s">
        <v>55</v>
      </c>
      <c r="M471" s="1050"/>
      <c r="N471" s="472"/>
      <c r="O471" s="473"/>
      <c r="P471" s="474"/>
      <c r="Q471" s="488"/>
      <c r="R471" s="489"/>
      <c r="S471" s="487"/>
      <c r="T471" s="481"/>
      <c r="AC471" s="338"/>
      <c r="AD471" s="338"/>
      <c r="AE471" s="338"/>
    </row>
    <row r="472" spans="1:31" ht="22.5" customHeight="1">
      <c r="A472" s="640"/>
      <c r="B472" s="640"/>
      <c r="C472" s="640"/>
      <c r="D472" s="640"/>
      <c r="E472" s="640"/>
      <c r="F472" s="640"/>
      <c r="G472" s="363">
        <f t="shared" si="56"/>
        <v>464</v>
      </c>
      <c r="H472" s="1040"/>
      <c r="I472" s="1106"/>
      <c r="J472" s="1124"/>
      <c r="K472" s="1125"/>
      <c r="L472" s="1001" t="s">
        <v>56</v>
      </c>
      <c r="M472" s="1050"/>
      <c r="N472" s="472"/>
      <c r="O472" s="473"/>
      <c r="P472" s="474"/>
      <c r="Q472" s="488"/>
      <c r="R472" s="489"/>
      <c r="S472" s="487"/>
      <c r="T472" s="481"/>
      <c r="AC472" s="338"/>
      <c r="AD472" s="338"/>
      <c r="AE472" s="338"/>
    </row>
    <row r="473" spans="1:31" ht="32.25" customHeight="1">
      <c r="A473" s="640"/>
      <c r="B473" s="640"/>
      <c r="C473" s="640"/>
      <c r="D473" s="640"/>
      <c r="E473" s="640"/>
      <c r="F473" s="640"/>
      <c r="G473" s="363">
        <f t="shared" si="56"/>
        <v>465</v>
      </c>
      <c r="H473" s="1040"/>
      <c r="I473" s="1106"/>
      <c r="J473" s="1124"/>
      <c r="K473" s="1125"/>
      <c r="L473" s="1001" t="s">
        <v>39</v>
      </c>
      <c r="M473" s="1050"/>
      <c r="N473" s="472"/>
      <c r="O473" s="473"/>
      <c r="P473" s="474"/>
      <c r="Q473" s="490"/>
      <c r="R473" s="489"/>
      <c r="S473" s="487"/>
      <c r="T473" s="481"/>
      <c r="AC473" s="338"/>
      <c r="AD473" s="338"/>
      <c r="AE473" s="338"/>
    </row>
    <row r="474" spans="1:31" ht="33" customHeight="1">
      <c r="A474" s="640"/>
      <c r="B474" s="640"/>
      <c r="C474" s="640"/>
      <c r="D474" s="640"/>
      <c r="E474" s="640"/>
      <c r="F474" s="640"/>
      <c r="G474" s="363">
        <f t="shared" si="56"/>
        <v>466</v>
      </c>
      <c r="H474" s="1040"/>
      <c r="I474" s="1106"/>
      <c r="J474" s="1124"/>
      <c r="K474" s="1125"/>
      <c r="L474" s="1001" t="s">
        <v>671</v>
      </c>
      <c r="M474" s="1050"/>
      <c r="N474" s="472"/>
      <c r="O474" s="473"/>
      <c r="P474" s="474"/>
      <c r="Q474" s="490"/>
      <c r="R474" s="489"/>
      <c r="S474" s="487"/>
      <c r="T474" s="481"/>
      <c r="AC474" s="338"/>
      <c r="AD474" s="338"/>
      <c r="AE474" s="338"/>
    </row>
    <row r="475" spans="1:31" ht="22.5" customHeight="1">
      <c r="A475" s="640"/>
      <c r="B475" s="640"/>
      <c r="C475" s="640"/>
      <c r="D475" s="640"/>
      <c r="E475" s="640"/>
      <c r="F475" s="640"/>
      <c r="G475" s="363">
        <f t="shared" si="56"/>
        <v>467</v>
      </c>
      <c r="H475" s="1040"/>
      <c r="I475" s="1106"/>
      <c r="J475" s="1124"/>
      <c r="K475" s="1125"/>
      <c r="L475" s="1001" t="s">
        <v>41</v>
      </c>
      <c r="M475" s="1050"/>
      <c r="N475" s="472"/>
      <c r="O475" s="473"/>
      <c r="P475" s="474"/>
      <c r="Q475" s="488"/>
      <c r="R475" s="489"/>
      <c r="S475" s="487"/>
      <c r="T475" s="481"/>
      <c r="AC475" s="338"/>
      <c r="AD475" s="338"/>
      <c r="AE475" s="338"/>
    </row>
    <row r="476" spans="1:31" ht="19.5" customHeight="1">
      <c r="A476" s="640"/>
      <c r="B476" s="640"/>
      <c r="C476" s="640"/>
      <c r="D476" s="640"/>
      <c r="E476" s="640"/>
      <c r="F476" s="640"/>
      <c r="G476" s="363">
        <f t="shared" si="56"/>
        <v>468</v>
      </c>
      <c r="H476" s="1040"/>
      <c r="I476" s="1106"/>
      <c r="J476" s="1124"/>
      <c r="K476" s="1125"/>
      <c r="L476" s="1001" t="s">
        <v>43</v>
      </c>
      <c r="M476" s="1050"/>
      <c r="N476" s="472"/>
      <c r="O476" s="473"/>
      <c r="P476" s="474"/>
      <c r="Q476" s="488"/>
      <c r="R476" s="489"/>
      <c r="S476" s="487"/>
      <c r="T476" s="481"/>
      <c r="AC476" s="338"/>
      <c r="AD476" s="338"/>
      <c r="AE476" s="338"/>
    </row>
    <row r="477" spans="1:31" ht="29.25" customHeight="1">
      <c r="A477" s="640"/>
      <c r="B477" s="640"/>
      <c r="C477" s="640"/>
      <c r="D477" s="640"/>
      <c r="E477" s="640"/>
      <c r="F477" s="640"/>
      <c r="G477" s="363">
        <f t="shared" si="56"/>
        <v>469</v>
      </c>
      <c r="H477" s="1040"/>
      <c r="I477" s="1106"/>
      <c r="J477" s="1124"/>
      <c r="K477" s="1125"/>
      <c r="L477" s="1056" t="s">
        <v>57</v>
      </c>
      <c r="M477" s="1280"/>
      <c r="N477" s="472"/>
      <c r="O477" s="473"/>
      <c r="P477" s="474"/>
      <c r="Q477" s="488"/>
      <c r="R477" s="489"/>
      <c r="S477" s="487"/>
      <c r="T477" s="481"/>
      <c r="AC477" s="338"/>
      <c r="AD477" s="338"/>
      <c r="AE477" s="338"/>
    </row>
    <row r="478" spans="1:31" ht="29.25" customHeight="1">
      <c r="A478" s="640"/>
      <c r="B478" s="640"/>
      <c r="C478" s="640"/>
      <c r="D478" s="640"/>
      <c r="E478" s="640"/>
      <c r="F478" s="640"/>
      <c r="G478" s="363">
        <f t="shared" si="56"/>
        <v>470</v>
      </c>
      <c r="H478" s="1040"/>
      <c r="I478" s="1106"/>
      <c r="J478" s="1124"/>
      <c r="K478" s="1125"/>
      <c r="L478" s="1001" t="s">
        <v>51</v>
      </c>
      <c r="M478" s="1050"/>
      <c r="N478" s="472"/>
      <c r="O478" s="473"/>
      <c r="P478" s="474"/>
      <c r="Q478" s="498"/>
      <c r="R478" s="489"/>
      <c r="S478" s="487"/>
      <c r="T478" s="481"/>
      <c r="AC478" s="338"/>
      <c r="AD478" s="338"/>
      <c r="AE478" s="338"/>
    </row>
    <row r="479" spans="1:31" ht="28.5" customHeight="1">
      <c r="A479" s="640"/>
      <c r="B479" s="640"/>
      <c r="C479" s="640"/>
      <c r="D479" s="640"/>
      <c r="E479" s="640"/>
      <c r="F479" s="640"/>
      <c r="G479" s="363">
        <f t="shared" si="56"/>
        <v>471</v>
      </c>
      <c r="H479" s="1040"/>
      <c r="I479" s="1106"/>
      <c r="J479" s="1124"/>
      <c r="K479" s="1125"/>
      <c r="L479" s="1001" t="s">
        <v>53</v>
      </c>
      <c r="M479" s="1050"/>
      <c r="N479" s="472"/>
      <c r="O479" s="473"/>
      <c r="P479" s="474"/>
      <c r="Q479" s="498"/>
      <c r="R479" s="489"/>
      <c r="S479" s="487"/>
      <c r="T479" s="481"/>
      <c r="AC479" s="338"/>
      <c r="AD479" s="338"/>
      <c r="AE479" s="338"/>
    </row>
    <row r="480" spans="1:31" ht="31.5" customHeight="1">
      <c r="A480" s="640"/>
      <c r="B480" s="640"/>
      <c r="C480" s="640"/>
      <c r="D480" s="640"/>
      <c r="E480" s="640"/>
      <c r="F480" s="640"/>
      <c r="G480" s="363">
        <f t="shared" si="56"/>
        <v>472</v>
      </c>
      <c r="H480" s="1040"/>
      <c r="I480" s="1106"/>
      <c r="J480" s="1124"/>
      <c r="K480" s="1125"/>
      <c r="L480" s="1001" t="s">
        <v>436</v>
      </c>
      <c r="M480" s="1050"/>
      <c r="N480" s="472"/>
      <c r="O480" s="473"/>
      <c r="P480" s="474"/>
      <c r="Q480" s="490"/>
      <c r="R480" s="489"/>
      <c r="S480" s="487"/>
      <c r="T480" s="481"/>
      <c r="AC480" s="338"/>
      <c r="AD480" s="338"/>
      <c r="AE480" s="338"/>
    </row>
    <row r="481" spans="1:31" ht="43.5" customHeight="1">
      <c r="A481" s="640"/>
      <c r="B481" s="640"/>
      <c r="C481" s="640"/>
      <c r="D481" s="640"/>
      <c r="E481" s="640"/>
      <c r="F481" s="640"/>
      <c r="G481" s="363">
        <f t="shared" si="56"/>
        <v>473</v>
      </c>
      <c r="H481" s="1040"/>
      <c r="I481" s="1106"/>
      <c r="J481" s="1124"/>
      <c r="K481" s="1125"/>
      <c r="L481" s="1001" t="s">
        <v>54</v>
      </c>
      <c r="M481" s="1050"/>
      <c r="N481" s="472"/>
      <c r="O481" s="473"/>
      <c r="P481" s="474"/>
      <c r="Q481" s="498"/>
      <c r="R481" s="489"/>
      <c r="S481" s="487"/>
      <c r="T481" s="481"/>
      <c r="AC481" s="338"/>
      <c r="AD481" s="338"/>
      <c r="AE481" s="338"/>
    </row>
    <row r="482" spans="1:31" ht="24.75" customHeight="1">
      <c r="A482" s="640"/>
      <c r="B482" s="640"/>
      <c r="C482" s="640"/>
      <c r="D482" s="640"/>
      <c r="E482" s="640"/>
      <c r="F482" s="640"/>
      <c r="G482" s="363">
        <f t="shared" si="56"/>
        <v>474</v>
      </c>
      <c r="H482" s="1040"/>
      <c r="I482" s="1106"/>
      <c r="J482" s="1124"/>
      <c r="K482" s="1125"/>
      <c r="L482" s="1001" t="s">
        <v>437</v>
      </c>
      <c r="M482" s="1050"/>
      <c r="N482" s="472"/>
      <c r="O482" s="473"/>
      <c r="P482" s="474"/>
      <c r="Q482" s="498"/>
      <c r="R482" s="489"/>
      <c r="S482" s="487"/>
      <c r="T482" s="481"/>
      <c r="AC482" s="338"/>
      <c r="AD482" s="338"/>
      <c r="AE482" s="338"/>
    </row>
    <row r="483" spans="1:31" ht="33" customHeight="1">
      <c r="A483" s="640"/>
      <c r="B483" s="640"/>
      <c r="C483" s="640"/>
      <c r="D483" s="640"/>
      <c r="E483" s="640"/>
      <c r="F483" s="640"/>
      <c r="G483" s="363">
        <f t="shared" si="56"/>
        <v>475</v>
      </c>
      <c r="H483" s="1040"/>
      <c r="I483" s="1106"/>
      <c r="J483" s="1124"/>
      <c r="K483" s="1125"/>
      <c r="L483" s="1001" t="s">
        <v>438</v>
      </c>
      <c r="M483" s="1050"/>
      <c r="N483" s="472"/>
      <c r="O483" s="473"/>
      <c r="P483" s="474"/>
      <c r="Q483" s="498"/>
      <c r="R483" s="489"/>
      <c r="S483" s="487"/>
      <c r="T483" s="481"/>
      <c r="AC483" s="338"/>
      <c r="AD483" s="338"/>
      <c r="AE483" s="338"/>
    </row>
    <row r="484" spans="1:31" ht="49.5" customHeight="1">
      <c r="A484" s="640"/>
      <c r="B484" s="640"/>
      <c r="C484" s="640"/>
      <c r="D484" s="640"/>
      <c r="E484" s="640"/>
      <c r="F484" s="640"/>
      <c r="G484" s="363">
        <f t="shared" si="56"/>
        <v>476</v>
      </c>
      <c r="H484" s="1040"/>
      <c r="I484" s="1106"/>
      <c r="J484" s="1124"/>
      <c r="K484" s="1125"/>
      <c r="L484" s="1001" t="s">
        <v>642</v>
      </c>
      <c r="M484" s="1050"/>
      <c r="N484" s="472"/>
      <c r="O484" s="473"/>
      <c r="P484" s="474"/>
      <c r="Q484" s="488"/>
      <c r="R484" s="489"/>
      <c r="S484" s="487"/>
      <c r="T484" s="481"/>
      <c r="AC484" s="338"/>
      <c r="AD484" s="338"/>
      <c r="AE484" s="338"/>
    </row>
    <row r="485" spans="1:31" ht="22.5" customHeight="1">
      <c r="A485" s="640"/>
      <c r="B485" s="640"/>
      <c r="C485" s="640"/>
      <c r="D485" s="640"/>
      <c r="E485" s="640"/>
      <c r="F485" s="640"/>
      <c r="G485" s="363">
        <f t="shared" si="56"/>
        <v>477</v>
      </c>
      <c r="H485" s="1040"/>
      <c r="I485" s="1106"/>
      <c r="J485" s="1124"/>
      <c r="K485" s="1125"/>
      <c r="L485" s="1001" t="s">
        <v>59</v>
      </c>
      <c r="M485" s="1050"/>
      <c r="N485" s="472"/>
      <c r="O485" s="473"/>
      <c r="P485" s="474"/>
      <c r="Q485" s="488"/>
      <c r="R485" s="489"/>
      <c r="S485" s="487"/>
      <c r="T485" s="481"/>
      <c r="AC485" s="338"/>
      <c r="AD485" s="338"/>
      <c r="AE485" s="338"/>
    </row>
    <row r="486" spans="1:31" ht="36" customHeight="1">
      <c r="A486" s="640"/>
      <c r="B486" s="640"/>
      <c r="C486" s="640"/>
      <c r="D486" s="640"/>
      <c r="E486" s="640"/>
      <c r="F486" s="640"/>
      <c r="G486" s="363">
        <f t="shared" si="56"/>
        <v>478</v>
      </c>
      <c r="H486" s="1040"/>
      <c r="I486" s="1106"/>
      <c r="J486" s="1124"/>
      <c r="K486" s="1125"/>
      <c r="L486" s="1001" t="s">
        <v>183</v>
      </c>
      <c r="M486" s="1050"/>
      <c r="N486" s="472"/>
      <c r="O486" s="473"/>
      <c r="P486" s="474"/>
      <c r="Q486" s="488"/>
      <c r="R486" s="489"/>
      <c r="S486" s="487"/>
      <c r="T486" s="481"/>
      <c r="AC486" s="338"/>
      <c r="AD486" s="338"/>
      <c r="AE486" s="338"/>
    </row>
    <row r="487" spans="1:31" ht="24.75" customHeight="1">
      <c r="A487" s="640"/>
      <c r="B487" s="640"/>
      <c r="C487" s="640"/>
      <c r="D487" s="640"/>
      <c r="E487" s="640"/>
      <c r="F487" s="640"/>
      <c r="G487" s="363">
        <f t="shared" si="56"/>
        <v>479</v>
      </c>
      <c r="H487" s="1040"/>
      <c r="I487" s="1106"/>
      <c r="J487" s="1126"/>
      <c r="K487" s="1127"/>
      <c r="L487" s="1001" t="s">
        <v>40</v>
      </c>
      <c r="M487" s="1050"/>
      <c r="N487" s="472"/>
      <c r="O487" s="473"/>
      <c r="P487" s="474"/>
      <c r="Q487" s="490"/>
      <c r="R487" s="489"/>
      <c r="S487" s="487"/>
      <c r="T487" s="481"/>
      <c r="AC487" s="338"/>
      <c r="AD487" s="338"/>
      <c r="AE487" s="338"/>
    </row>
    <row r="488" spans="1:31" ht="25.5" customHeight="1">
      <c r="A488" s="640"/>
      <c r="B488" s="640"/>
      <c r="C488" s="640"/>
      <c r="D488" s="640"/>
      <c r="E488" s="640"/>
      <c r="F488" s="640"/>
      <c r="G488" s="363">
        <f t="shared" si="56"/>
        <v>480</v>
      </c>
      <c r="H488" s="1040"/>
      <c r="I488" s="1106"/>
      <c r="J488" s="1044" t="s">
        <v>184</v>
      </c>
      <c r="K488" s="1045"/>
      <c r="L488" s="1056" t="s">
        <v>42</v>
      </c>
      <c r="M488" s="1050"/>
      <c r="N488" s="472"/>
      <c r="O488" s="473"/>
      <c r="P488" s="474"/>
      <c r="Q488" s="490"/>
      <c r="R488" s="489"/>
      <c r="S488" s="487"/>
      <c r="T488" s="481"/>
      <c r="AC488" s="338"/>
      <c r="AD488" s="338"/>
      <c r="AE488" s="338"/>
    </row>
    <row r="489" spans="1:31" ht="30" customHeight="1">
      <c r="A489" s="640"/>
      <c r="B489" s="640"/>
      <c r="C489" s="640"/>
      <c r="D489" s="640"/>
      <c r="E489" s="640"/>
      <c r="F489" s="640"/>
      <c r="G489" s="363">
        <f t="shared" si="56"/>
        <v>481</v>
      </c>
      <c r="H489" s="1040"/>
      <c r="I489" s="1106"/>
      <c r="J489" s="1046"/>
      <c r="K489" s="1047"/>
      <c r="L489" s="1001" t="s">
        <v>672</v>
      </c>
      <c r="M489" s="1050"/>
      <c r="N489" s="472"/>
      <c r="O489" s="473"/>
      <c r="P489" s="474"/>
      <c r="Q489" s="499"/>
      <c r="R489" s="500">
        <f>R129</f>
        <v>0</v>
      </c>
      <c r="S489" s="487"/>
      <c r="T489" s="481"/>
      <c r="AC489" s="338"/>
      <c r="AD489" s="338"/>
      <c r="AE489" s="338"/>
    </row>
    <row r="490" spans="1:31" ht="30" customHeight="1">
      <c r="A490" s="640"/>
      <c r="B490" s="640"/>
      <c r="C490" s="640"/>
      <c r="D490" s="640"/>
      <c r="E490" s="640"/>
      <c r="F490" s="640"/>
      <c r="G490" s="363">
        <f t="shared" si="56"/>
        <v>482</v>
      </c>
      <c r="H490" s="1040"/>
      <c r="I490" s="1106"/>
      <c r="J490" s="1046"/>
      <c r="K490" s="1047"/>
      <c r="L490" s="1001" t="s">
        <v>673</v>
      </c>
      <c r="M490" s="1050"/>
      <c r="N490" s="472"/>
      <c r="O490" s="473"/>
      <c r="P490" s="474"/>
      <c r="Q490" s="499"/>
      <c r="R490" s="500">
        <f>R357</f>
        <v>0</v>
      </c>
      <c r="S490" s="487"/>
      <c r="T490" s="481"/>
      <c r="AC490" s="338"/>
      <c r="AD490" s="338"/>
      <c r="AE490" s="338"/>
    </row>
    <row r="491" spans="1:31" ht="30.75" customHeight="1">
      <c r="A491" s="640"/>
      <c r="B491" s="640"/>
      <c r="C491" s="640"/>
      <c r="D491" s="640"/>
      <c r="E491" s="640"/>
      <c r="F491" s="640"/>
      <c r="G491" s="363">
        <f t="shared" si="56"/>
        <v>483</v>
      </c>
      <c r="H491" s="1040"/>
      <c r="I491" s="1106"/>
      <c r="J491" s="1046"/>
      <c r="K491" s="1047"/>
      <c r="L491" s="1001" t="s">
        <v>109</v>
      </c>
      <c r="M491" s="1050"/>
      <c r="N491" s="472"/>
      <c r="O491" s="473"/>
      <c r="P491" s="474"/>
      <c r="Q491" s="488"/>
      <c r="R491" s="501"/>
      <c r="S491" s="487"/>
      <c r="T491" s="481"/>
      <c r="AC491" s="338"/>
      <c r="AD491" s="338"/>
      <c r="AE491" s="338"/>
    </row>
    <row r="492" spans="1:31" ht="21" customHeight="1">
      <c r="A492" s="640"/>
      <c r="B492" s="640"/>
      <c r="C492" s="640"/>
      <c r="D492" s="640"/>
      <c r="E492" s="640"/>
      <c r="F492" s="640"/>
      <c r="G492" s="363">
        <f t="shared" si="56"/>
        <v>484</v>
      </c>
      <c r="H492" s="1040"/>
      <c r="I492" s="1107"/>
      <c r="J492" s="1048"/>
      <c r="K492" s="1049"/>
      <c r="L492" s="1001" t="s">
        <v>181</v>
      </c>
      <c r="M492" s="1050"/>
      <c r="N492" s="472"/>
      <c r="O492" s="473"/>
      <c r="P492" s="474"/>
      <c r="Q492" s="488"/>
      <c r="R492" s="501"/>
      <c r="S492" s="487"/>
      <c r="T492" s="481"/>
      <c r="AC492" s="338"/>
      <c r="AD492" s="338"/>
      <c r="AE492" s="338"/>
    </row>
    <row r="493" spans="1:31" ht="28.5" customHeight="1">
      <c r="A493" s="640"/>
      <c r="B493" s="640"/>
      <c r="C493" s="640"/>
      <c r="D493" s="640"/>
      <c r="E493" s="640"/>
      <c r="F493" s="640"/>
      <c r="G493" s="363">
        <f t="shared" si="56"/>
        <v>485</v>
      </c>
      <c r="H493" s="1041"/>
      <c r="I493" s="1052" t="s">
        <v>439</v>
      </c>
      <c r="J493" s="1052"/>
      <c r="K493" s="1053"/>
      <c r="L493" s="1053"/>
      <c r="M493" s="1053"/>
      <c r="N493" s="502"/>
      <c r="O493" s="503"/>
      <c r="P493" s="502"/>
      <c r="Q493" s="504"/>
      <c r="R493" s="505">
        <f>N361+O361-R450+R463</f>
        <v>0</v>
      </c>
      <c r="S493" s="506"/>
      <c r="T493" s="481"/>
      <c r="AC493" s="338"/>
      <c r="AD493" s="338"/>
      <c r="AE493" s="338"/>
    </row>
    <row r="494" spans="1:31" ht="26.25" customHeight="1">
      <c r="A494" s="640"/>
      <c r="B494" s="640"/>
      <c r="C494" s="640"/>
      <c r="D494" s="640"/>
      <c r="E494" s="640"/>
      <c r="F494" s="640"/>
      <c r="G494" s="363">
        <f t="shared" si="56"/>
        <v>486</v>
      </c>
      <c r="H494" s="1128" t="s">
        <v>674</v>
      </c>
      <c r="I494" s="1129"/>
      <c r="J494" s="1129"/>
      <c r="K494" s="1129"/>
      <c r="L494" s="1129"/>
      <c r="M494" s="1129"/>
      <c r="N494" s="1129"/>
      <c r="O494" s="1130"/>
      <c r="P494" s="1129"/>
      <c r="Q494" s="1129"/>
      <c r="R494" s="1131"/>
    </row>
    <row r="495" spans="1:31" ht="25.5" customHeight="1">
      <c r="A495" s="640"/>
      <c r="B495" s="640"/>
      <c r="C495" s="640"/>
      <c r="D495" s="640"/>
      <c r="E495" s="640"/>
      <c r="F495" s="640"/>
      <c r="G495" s="363">
        <f t="shared" si="56"/>
        <v>487</v>
      </c>
      <c r="H495" s="1364"/>
      <c r="I495" s="1367" t="s">
        <v>675</v>
      </c>
      <c r="J495" s="1367"/>
      <c r="K495" s="1368"/>
      <c r="L495" s="1368"/>
      <c r="M495" s="1368"/>
      <c r="N495" s="507"/>
      <c r="O495" s="508"/>
      <c r="P495" s="509" t="s">
        <v>61</v>
      </c>
      <c r="Q495" s="509" t="s">
        <v>62</v>
      </c>
      <c r="R495" s="510"/>
      <c r="S495" s="410"/>
      <c r="AC495" s="338"/>
    </row>
    <row r="496" spans="1:31" ht="26.25" customHeight="1">
      <c r="A496" s="640"/>
      <c r="B496" s="640"/>
      <c r="C496" s="640"/>
      <c r="D496" s="640"/>
      <c r="E496" s="640"/>
      <c r="F496" s="640"/>
      <c r="G496" s="363">
        <f t="shared" si="56"/>
        <v>488</v>
      </c>
      <c r="H496" s="1365"/>
      <c r="I496" s="1105"/>
      <c r="J496" s="1156" t="s">
        <v>110</v>
      </c>
      <c r="K496" s="1334"/>
      <c r="L496" s="1149" t="s">
        <v>6</v>
      </c>
      <c r="M496" s="1150"/>
      <c r="N496" s="511"/>
      <c r="O496" s="512"/>
      <c r="P496" s="384"/>
      <c r="Q496" s="384"/>
      <c r="R496" s="513"/>
      <c r="AC496" s="338"/>
    </row>
    <row r="497" spans="1:29" ht="23.25" customHeight="1">
      <c r="A497" s="640"/>
      <c r="B497" s="640"/>
      <c r="C497" s="640"/>
      <c r="D497" s="640"/>
      <c r="E497" s="640"/>
      <c r="F497" s="640"/>
      <c r="G497" s="363">
        <f t="shared" si="56"/>
        <v>489</v>
      </c>
      <c r="H497" s="1365"/>
      <c r="I497" s="1106"/>
      <c r="J497" s="1156"/>
      <c r="K497" s="1334"/>
      <c r="L497" s="1149" t="s">
        <v>12</v>
      </c>
      <c r="M497" s="1150"/>
      <c r="N497" s="511"/>
      <c r="O497" s="512"/>
      <c r="P497" s="384"/>
      <c r="Q497" s="384"/>
      <c r="R497" s="513"/>
      <c r="AC497" s="338"/>
    </row>
    <row r="498" spans="1:29" ht="20.25" customHeight="1">
      <c r="A498" s="640"/>
      <c r="B498" s="640"/>
      <c r="C498" s="640"/>
      <c r="D498" s="640"/>
      <c r="E498" s="640"/>
      <c r="F498" s="640"/>
      <c r="G498" s="363">
        <f t="shared" si="56"/>
        <v>490</v>
      </c>
      <c r="H498" s="1365"/>
      <c r="I498" s="1106"/>
      <c r="J498" s="1156"/>
      <c r="K498" s="1334"/>
      <c r="L498" s="1149" t="s">
        <v>395</v>
      </c>
      <c r="M498" s="1150"/>
      <c r="N498" s="511"/>
      <c r="O498" s="512"/>
      <c r="P498" s="384"/>
      <c r="Q498" s="384"/>
      <c r="R498" s="513"/>
      <c r="AC498" s="338"/>
    </row>
    <row r="499" spans="1:29" ht="21.75" customHeight="1">
      <c r="A499" s="640"/>
      <c r="B499" s="640"/>
      <c r="C499" s="640"/>
      <c r="D499" s="640"/>
      <c r="E499" s="640"/>
      <c r="F499" s="640"/>
      <c r="G499" s="363">
        <f t="shared" si="56"/>
        <v>491</v>
      </c>
      <c r="H499" s="1365"/>
      <c r="I499" s="1106"/>
      <c r="J499" s="1156"/>
      <c r="K499" s="1334"/>
      <c r="L499" s="1149" t="s">
        <v>396</v>
      </c>
      <c r="M499" s="1150"/>
      <c r="N499" s="511"/>
      <c r="O499" s="512"/>
      <c r="P499" s="384"/>
      <c r="Q499" s="384"/>
      <c r="R499" s="513"/>
      <c r="AC499" s="338"/>
    </row>
    <row r="500" spans="1:29" ht="24" customHeight="1">
      <c r="A500" s="640"/>
      <c r="B500" s="640"/>
      <c r="C500" s="640"/>
      <c r="D500" s="640"/>
      <c r="E500" s="640"/>
      <c r="F500" s="640"/>
      <c r="G500" s="363">
        <f t="shared" si="56"/>
        <v>492</v>
      </c>
      <c r="H500" s="1365"/>
      <c r="I500" s="1106"/>
      <c r="J500" s="1156"/>
      <c r="K500" s="1334"/>
      <c r="L500" s="1149" t="s">
        <v>397</v>
      </c>
      <c r="M500" s="1150"/>
      <c r="N500" s="511"/>
      <c r="O500" s="512"/>
      <c r="P500" s="384"/>
      <c r="Q500" s="384"/>
      <c r="R500" s="513"/>
      <c r="S500" s="375"/>
      <c r="AC500" s="338"/>
    </row>
    <row r="501" spans="1:29" ht="28.5" customHeight="1">
      <c r="A501" s="640"/>
      <c r="B501" s="640"/>
      <c r="C501" s="640"/>
      <c r="D501" s="640"/>
      <c r="E501" s="640"/>
      <c r="F501" s="640"/>
      <c r="G501" s="363">
        <f t="shared" si="56"/>
        <v>493</v>
      </c>
      <c r="H501" s="1365"/>
      <c r="I501" s="1106"/>
      <c r="J501" s="1156"/>
      <c r="K501" s="1334"/>
      <c r="L501" s="1149" t="s">
        <v>11</v>
      </c>
      <c r="M501" s="1150"/>
      <c r="N501" s="511"/>
      <c r="O501" s="512"/>
      <c r="P501" s="384"/>
      <c r="Q501" s="384"/>
      <c r="R501" s="513"/>
      <c r="AC501" s="338"/>
    </row>
    <row r="502" spans="1:29" ht="29.25" customHeight="1">
      <c r="A502" s="640"/>
      <c r="B502" s="640"/>
      <c r="C502" s="640"/>
      <c r="D502" s="640"/>
      <c r="E502" s="640"/>
      <c r="F502" s="640"/>
      <c r="G502" s="363">
        <f t="shared" si="56"/>
        <v>494</v>
      </c>
      <c r="H502" s="1365"/>
      <c r="I502" s="1106"/>
      <c r="J502" s="1156"/>
      <c r="K502" s="1334"/>
      <c r="L502" s="1149" t="s">
        <v>398</v>
      </c>
      <c r="M502" s="1150"/>
      <c r="N502" s="511"/>
      <c r="O502" s="512"/>
      <c r="P502" s="384"/>
      <c r="Q502" s="384"/>
      <c r="R502" s="513"/>
      <c r="AC502" s="338"/>
    </row>
    <row r="503" spans="1:29" ht="27" customHeight="1">
      <c r="A503" s="640"/>
      <c r="B503" s="640"/>
      <c r="C503" s="640"/>
      <c r="D503" s="640"/>
      <c r="E503" s="640"/>
      <c r="F503" s="640"/>
      <c r="G503" s="363">
        <f t="shared" si="56"/>
        <v>495</v>
      </c>
      <c r="H503" s="1365"/>
      <c r="I503" s="1106"/>
      <c r="J503" s="1156"/>
      <c r="K503" s="1334"/>
      <c r="L503" s="1149" t="s">
        <v>399</v>
      </c>
      <c r="M503" s="1150"/>
      <c r="N503" s="511"/>
      <c r="O503" s="512"/>
      <c r="P503" s="384"/>
      <c r="Q503" s="384"/>
      <c r="R503" s="513"/>
      <c r="AC503" s="338"/>
    </row>
    <row r="504" spans="1:29" ht="33.75" customHeight="1">
      <c r="A504" s="640"/>
      <c r="B504" s="640"/>
      <c r="C504" s="640"/>
      <c r="D504" s="640"/>
      <c r="E504" s="640"/>
      <c r="F504" s="640"/>
      <c r="G504" s="363">
        <f t="shared" si="56"/>
        <v>496</v>
      </c>
      <c r="H504" s="1365"/>
      <c r="I504" s="1106"/>
      <c r="J504" s="1156"/>
      <c r="K504" s="1334"/>
      <c r="L504" s="1149" t="s">
        <v>400</v>
      </c>
      <c r="M504" s="1150"/>
      <c r="N504" s="511"/>
      <c r="O504" s="512"/>
      <c r="P504" s="384"/>
      <c r="Q504" s="384"/>
      <c r="R504" s="513"/>
      <c r="AC504" s="338"/>
    </row>
    <row r="505" spans="1:29" ht="24" customHeight="1">
      <c r="A505" s="640"/>
      <c r="B505" s="640"/>
      <c r="C505" s="640"/>
      <c r="D505" s="640"/>
      <c r="E505" s="640"/>
      <c r="F505" s="640"/>
      <c r="G505" s="363">
        <f t="shared" si="56"/>
        <v>497</v>
      </c>
      <c r="H505" s="1365"/>
      <c r="I505" s="1106"/>
      <c r="J505" s="1156"/>
      <c r="K505" s="1334"/>
      <c r="L505" s="1149" t="s">
        <v>401</v>
      </c>
      <c r="M505" s="1150"/>
      <c r="N505" s="511"/>
      <c r="O505" s="512"/>
      <c r="P505" s="384"/>
      <c r="Q505" s="384"/>
      <c r="R505" s="513"/>
      <c r="AC505" s="338"/>
    </row>
    <row r="506" spans="1:29" ht="36.75" customHeight="1">
      <c r="A506" s="640"/>
      <c r="B506" s="640"/>
      <c r="C506" s="640"/>
      <c r="D506" s="640"/>
      <c r="E506" s="640"/>
      <c r="F506" s="640"/>
      <c r="G506" s="363">
        <f t="shared" si="56"/>
        <v>498</v>
      </c>
      <c r="H506" s="1365"/>
      <c r="I506" s="1106"/>
      <c r="J506" s="1156"/>
      <c r="K506" s="1334"/>
      <c r="L506" s="1149" t="s">
        <v>402</v>
      </c>
      <c r="M506" s="1150"/>
      <c r="N506" s="511"/>
      <c r="O506" s="512"/>
      <c r="P506" s="384"/>
      <c r="Q506" s="384"/>
      <c r="R506" s="513"/>
      <c r="AC506" s="338"/>
    </row>
    <row r="507" spans="1:29" ht="27" customHeight="1">
      <c r="A507" s="640"/>
      <c r="B507" s="640"/>
      <c r="C507" s="640"/>
      <c r="D507" s="640"/>
      <c r="E507" s="640"/>
      <c r="F507" s="640"/>
      <c r="G507" s="363">
        <f t="shared" si="56"/>
        <v>499</v>
      </c>
      <c r="H507" s="1365"/>
      <c r="I507" s="1106"/>
      <c r="J507" s="1156"/>
      <c r="K507" s="1334"/>
      <c r="L507" s="1149" t="s">
        <v>238</v>
      </c>
      <c r="M507" s="1150"/>
      <c r="N507" s="511"/>
      <c r="O507" s="512"/>
      <c r="P507" s="384"/>
      <c r="Q507" s="384"/>
      <c r="R507" s="513"/>
      <c r="AC507" s="338"/>
    </row>
    <row r="508" spans="1:29" ht="21" customHeight="1">
      <c r="A508" s="640"/>
      <c r="B508" s="640"/>
      <c r="C508" s="640"/>
      <c r="D508" s="640"/>
      <c r="E508" s="640"/>
      <c r="F508" s="640"/>
      <c r="G508" s="363">
        <f t="shared" si="56"/>
        <v>500</v>
      </c>
      <c r="H508" s="1365"/>
      <c r="I508" s="1106"/>
      <c r="J508" s="1165" t="s">
        <v>196</v>
      </c>
      <c r="K508" s="1166"/>
      <c r="L508" s="1167"/>
      <c r="M508" s="401" t="s">
        <v>12</v>
      </c>
      <c r="N508" s="514"/>
      <c r="O508" s="515"/>
      <c r="P508" s="516"/>
      <c r="Q508" s="516"/>
      <c r="R508" s="517"/>
      <c r="AC508" s="338"/>
    </row>
    <row r="509" spans="1:29" ht="23.25" customHeight="1">
      <c r="A509" s="640"/>
      <c r="B509" s="640"/>
      <c r="C509" s="640"/>
      <c r="D509" s="640"/>
      <c r="E509" s="640"/>
      <c r="F509" s="640"/>
      <c r="G509" s="363">
        <f t="shared" si="56"/>
        <v>501</v>
      </c>
      <c r="H509" s="1365"/>
      <c r="I509" s="1106"/>
      <c r="J509" s="1331"/>
      <c r="K509" s="1332"/>
      <c r="L509" s="1018"/>
      <c r="M509" s="401" t="s">
        <v>176</v>
      </c>
      <c r="N509" s="518"/>
      <c r="O509" s="519"/>
      <c r="P509" s="384"/>
      <c r="Q509" s="384"/>
      <c r="R509" s="517"/>
      <c r="AC509" s="338"/>
    </row>
    <row r="510" spans="1:29" ht="21" customHeight="1">
      <c r="A510" s="640"/>
      <c r="B510" s="640"/>
      <c r="C510" s="640"/>
      <c r="D510" s="640"/>
      <c r="E510" s="640"/>
      <c r="F510" s="640"/>
      <c r="G510" s="363">
        <f t="shared" si="56"/>
        <v>502</v>
      </c>
      <c r="H510" s="1365"/>
      <c r="I510" s="1106"/>
      <c r="J510" s="1331"/>
      <c r="K510" s="1332"/>
      <c r="L510" s="1018"/>
      <c r="M510" s="401" t="s">
        <v>174</v>
      </c>
      <c r="N510" s="518"/>
      <c r="O510" s="519"/>
      <c r="P510" s="384"/>
      <c r="Q510" s="384"/>
      <c r="R510" s="517"/>
      <c r="AC510" s="338"/>
    </row>
    <row r="511" spans="1:29" ht="18.75" customHeight="1">
      <c r="A511" s="640"/>
      <c r="B511" s="640"/>
      <c r="C511" s="640"/>
      <c r="D511" s="640"/>
      <c r="E511" s="640"/>
      <c r="F511" s="640"/>
      <c r="G511" s="363">
        <f t="shared" si="56"/>
        <v>503</v>
      </c>
      <c r="H511" s="1365"/>
      <c r="I511" s="1106"/>
      <c r="J511" s="1331"/>
      <c r="K511" s="1332"/>
      <c r="L511" s="1018"/>
      <c r="M511" s="401" t="s">
        <v>193</v>
      </c>
      <c r="N511" s="518"/>
      <c r="O511" s="519"/>
      <c r="P511" s="384"/>
      <c r="Q511" s="384"/>
      <c r="R511" s="517"/>
      <c r="AC511" s="338"/>
    </row>
    <row r="512" spans="1:29" ht="20.25" customHeight="1">
      <c r="A512" s="640"/>
      <c r="B512" s="640"/>
      <c r="C512" s="640"/>
      <c r="D512" s="640"/>
      <c r="E512" s="640"/>
      <c r="F512" s="640"/>
      <c r="G512" s="363">
        <f t="shared" si="56"/>
        <v>504</v>
      </c>
      <c r="H512" s="1365"/>
      <c r="I512" s="1106"/>
      <c r="J512" s="1333"/>
      <c r="K512" s="1169"/>
      <c r="L512" s="1170"/>
      <c r="M512" s="401" t="s">
        <v>9</v>
      </c>
      <c r="N512" s="520"/>
      <c r="O512" s="521"/>
      <c r="P512" s="384"/>
      <c r="Q512" s="384"/>
      <c r="R512" s="517"/>
      <c r="AC512" s="338"/>
    </row>
    <row r="513" spans="1:29" ht="27.75" customHeight="1">
      <c r="A513" s="640"/>
      <c r="B513" s="640"/>
      <c r="C513" s="640"/>
      <c r="D513" s="640"/>
      <c r="E513" s="640"/>
      <c r="F513" s="640"/>
      <c r="G513" s="363">
        <f t="shared" si="56"/>
        <v>505</v>
      </c>
      <c r="H513" s="1365"/>
      <c r="I513" s="1106"/>
      <c r="J513" s="1062" t="s">
        <v>197</v>
      </c>
      <c r="K513" s="1063"/>
      <c r="L513" s="1063"/>
      <c r="M513" s="1031"/>
      <c r="N513" s="522"/>
      <c r="O513" s="523"/>
      <c r="P513" s="384"/>
      <c r="Q513" s="384"/>
      <c r="R513" s="517"/>
      <c r="AC513" s="338"/>
    </row>
    <row r="514" spans="1:29" ht="21" customHeight="1">
      <c r="A514" s="640"/>
      <c r="B514" s="640"/>
      <c r="C514" s="640"/>
      <c r="D514" s="640"/>
      <c r="E514" s="640"/>
      <c r="F514" s="640"/>
      <c r="G514" s="363">
        <f t="shared" si="56"/>
        <v>506</v>
      </c>
      <c r="H514" s="1365"/>
      <c r="I514" s="1106"/>
      <c r="J514" s="1095" t="s">
        <v>192</v>
      </c>
      <c r="K514" s="1096"/>
      <c r="L514" s="1097"/>
      <c r="M514" s="407" t="s">
        <v>176</v>
      </c>
      <c r="N514" s="524"/>
      <c r="O514" s="525"/>
      <c r="P514" s="489"/>
      <c r="Q514" s="489"/>
      <c r="R514" s="526"/>
      <c r="AC514" s="338"/>
    </row>
    <row r="515" spans="1:29" ht="21" customHeight="1">
      <c r="A515" s="640"/>
      <c r="B515" s="640"/>
      <c r="C515" s="640"/>
      <c r="D515" s="640"/>
      <c r="E515" s="640"/>
      <c r="F515" s="640"/>
      <c r="G515" s="363">
        <f t="shared" si="56"/>
        <v>507</v>
      </c>
      <c r="H515" s="1365"/>
      <c r="I515" s="1106"/>
      <c r="J515" s="1098"/>
      <c r="K515" s="1099"/>
      <c r="L515" s="1100"/>
      <c r="M515" s="408" t="s">
        <v>423</v>
      </c>
      <c r="N515" s="527"/>
      <c r="O515" s="528"/>
      <c r="P515" s="489"/>
      <c r="Q515" s="489"/>
      <c r="R515" s="526"/>
      <c r="AC515" s="338"/>
    </row>
    <row r="516" spans="1:29" ht="45">
      <c r="A516" s="640"/>
      <c r="B516" s="640"/>
      <c r="C516" s="640"/>
      <c r="D516" s="640"/>
      <c r="E516" s="640"/>
      <c r="F516" s="640"/>
      <c r="G516" s="363">
        <f t="shared" si="56"/>
        <v>508</v>
      </c>
      <c r="H516" s="1365"/>
      <c r="I516" s="1106"/>
      <c r="J516" s="1101"/>
      <c r="K516" s="1102"/>
      <c r="L516" s="1103"/>
      <c r="M516" s="408" t="s">
        <v>440</v>
      </c>
      <c r="N516" s="527"/>
      <c r="O516" s="528"/>
      <c r="P516" s="489"/>
      <c r="Q516" s="501"/>
      <c r="R516" s="526"/>
      <c r="AC516" s="338"/>
    </row>
    <row r="517" spans="1:29" ht="18" customHeight="1">
      <c r="A517" s="640"/>
      <c r="B517" s="640"/>
      <c r="C517" s="640"/>
      <c r="D517" s="640"/>
      <c r="E517" s="640"/>
      <c r="F517" s="640"/>
      <c r="G517" s="363">
        <f t="shared" si="56"/>
        <v>509</v>
      </c>
      <c r="H517" s="1365"/>
      <c r="I517" s="1106"/>
      <c r="J517" s="1001" t="s">
        <v>74</v>
      </c>
      <c r="K517" s="1002"/>
      <c r="L517" s="1002"/>
      <c r="M517" s="1003"/>
      <c r="N517" s="529"/>
      <c r="O517" s="530"/>
      <c r="P517" s="489"/>
      <c r="Q517" s="501"/>
      <c r="R517" s="526"/>
      <c r="AC517" s="338"/>
    </row>
    <row r="518" spans="1:29" ht="30.75" customHeight="1">
      <c r="A518" s="640"/>
      <c r="B518" s="640"/>
      <c r="C518" s="640"/>
      <c r="D518" s="640"/>
      <c r="E518" s="640"/>
      <c r="F518" s="640"/>
      <c r="G518" s="363">
        <f t="shared" si="56"/>
        <v>510</v>
      </c>
      <c r="H518" s="1365"/>
      <c r="I518" s="1106"/>
      <c r="J518" s="1001" t="s">
        <v>643</v>
      </c>
      <c r="K518" s="1002"/>
      <c r="L518" s="1002"/>
      <c r="M518" s="1003"/>
      <c r="N518" s="531"/>
      <c r="O518" s="532"/>
      <c r="P518" s="489"/>
      <c r="Q518" s="489"/>
      <c r="R518" s="526"/>
      <c r="AC518" s="338"/>
    </row>
    <row r="519" spans="1:29" ht="30.75" customHeight="1">
      <c r="A519" s="640"/>
      <c r="B519" s="640"/>
      <c r="C519" s="640"/>
      <c r="D519" s="640"/>
      <c r="E519" s="640"/>
      <c r="F519" s="640"/>
      <c r="G519" s="363">
        <f t="shared" si="56"/>
        <v>511</v>
      </c>
      <c r="H519" s="1365"/>
      <c r="I519" s="1106"/>
      <c r="J519" s="1062" t="s">
        <v>441</v>
      </c>
      <c r="K519" s="1063"/>
      <c r="L519" s="1063"/>
      <c r="M519" s="1031"/>
      <c r="N519" s="531"/>
      <c r="O519" s="532"/>
      <c r="P519" s="384"/>
      <c r="Q519" s="384"/>
      <c r="R519" s="526"/>
      <c r="AC519" s="338"/>
    </row>
    <row r="520" spans="1:29" ht="25.5" customHeight="1">
      <c r="A520" s="640"/>
      <c r="B520" s="640"/>
      <c r="C520" s="640"/>
      <c r="D520" s="640"/>
      <c r="E520" s="640"/>
      <c r="F520" s="640"/>
      <c r="G520" s="363">
        <f t="shared" si="56"/>
        <v>512</v>
      </c>
      <c r="H520" s="1365"/>
      <c r="I520" s="1106"/>
      <c r="J520" s="1001" t="s">
        <v>44</v>
      </c>
      <c r="K520" s="1002"/>
      <c r="L520" s="1002"/>
      <c r="M520" s="1003"/>
      <c r="N520" s="531"/>
      <c r="O520" s="532"/>
      <c r="P520" s="489"/>
      <c r="Q520" s="489"/>
      <c r="R520" s="526"/>
      <c r="AC520" s="338"/>
    </row>
    <row r="521" spans="1:29" ht="20.25" customHeight="1">
      <c r="A521" s="640"/>
      <c r="B521" s="640"/>
      <c r="C521" s="640"/>
      <c r="D521" s="640"/>
      <c r="E521" s="640"/>
      <c r="F521" s="640"/>
      <c r="G521" s="363">
        <f t="shared" si="56"/>
        <v>513</v>
      </c>
      <c r="H521" s="1365"/>
      <c r="I521" s="1106"/>
      <c r="J521" s="1001" t="s">
        <v>195</v>
      </c>
      <c r="K521" s="1002"/>
      <c r="L521" s="1002"/>
      <c r="M521" s="1003"/>
      <c r="N521" s="529"/>
      <c r="O521" s="530"/>
      <c r="P521" s="489"/>
      <c r="Q521" s="489"/>
      <c r="R521" s="526"/>
      <c r="AC521" s="338"/>
    </row>
    <row r="522" spans="1:29" ht="31.5" customHeight="1">
      <c r="A522" s="640"/>
      <c r="B522" s="640"/>
      <c r="C522" s="640"/>
      <c r="D522" s="640"/>
      <c r="E522" s="640"/>
      <c r="F522" s="640"/>
      <c r="G522" s="363">
        <f t="shared" si="56"/>
        <v>514</v>
      </c>
      <c r="H522" s="1365"/>
      <c r="I522" s="1106"/>
      <c r="J522" s="1062" t="s">
        <v>442</v>
      </c>
      <c r="K522" s="1063"/>
      <c r="L522" s="1063"/>
      <c r="M522" s="1031"/>
      <c r="N522" s="531"/>
      <c r="O522" s="532"/>
      <c r="P522" s="489"/>
      <c r="Q522" s="489"/>
      <c r="R522" s="526"/>
      <c r="AC522" s="338"/>
    </row>
    <row r="523" spans="1:29" ht="35.25" customHeight="1">
      <c r="A523" s="640"/>
      <c r="B523" s="640"/>
      <c r="C523" s="640"/>
      <c r="D523" s="640"/>
      <c r="E523" s="640"/>
      <c r="F523" s="640"/>
      <c r="G523" s="363">
        <f t="shared" ref="G523:G587" si="57">G522+1</f>
        <v>515</v>
      </c>
      <c r="H523" s="1365"/>
      <c r="I523" s="1106"/>
      <c r="J523" s="1056" t="s">
        <v>67</v>
      </c>
      <c r="K523" s="1002"/>
      <c r="L523" s="1002"/>
      <c r="M523" s="1003"/>
      <c r="N523" s="531"/>
      <c r="O523" s="532"/>
      <c r="P523" s="501"/>
      <c r="Q523" s="501"/>
      <c r="R523" s="526"/>
      <c r="AC523" s="338"/>
    </row>
    <row r="524" spans="1:29" ht="44.25" customHeight="1">
      <c r="A524" s="640"/>
      <c r="B524" s="640"/>
      <c r="C524" s="640"/>
      <c r="D524" s="640"/>
      <c r="E524" s="640"/>
      <c r="F524" s="640"/>
      <c r="G524" s="363">
        <f t="shared" si="57"/>
        <v>516</v>
      </c>
      <c r="H524" s="1365"/>
      <c r="I524" s="1106"/>
      <c r="J524" s="1001" t="s">
        <v>60</v>
      </c>
      <c r="K524" s="1002"/>
      <c r="L524" s="1002"/>
      <c r="M524" s="1003"/>
      <c r="N524" s="531"/>
      <c r="O524" s="532"/>
      <c r="P524" s="489"/>
      <c r="Q524" s="489"/>
      <c r="R524" s="526"/>
      <c r="AC524" s="338"/>
    </row>
    <row r="525" spans="1:29" ht="36" customHeight="1">
      <c r="A525" s="640"/>
      <c r="B525" s="640"/>
      <c r="C525" s="640"/>
      <c r="D525" s="640"/>
      <c r="E525" s="640"/>
      <c r="F525" s="640"/>
      <c r="G525" s="363">
        <f t="shared" si="57"/>
        <v>517</v>
      </c>
      <c r="H525" s="1365"/>
      <c r="I525" s="1106"/>
      <c r="J525" s="1001" t="s">
        <v>46</v>
      </c>
      <c r="K525" s="1002"/>
      <c r="L525" s="1002"/>
      <c r="M525" s="1003"/>
      <c r="N525" s="531"/>
      <c r="O525" s="532"/>
      <c r="P525" s="489"/>
      <c r="Q525" s="489"/>
      <c r="R525" s="526"/>
      <c r="AC525" s="338"/>
    </row>
    <row r="526" spans="1:29" ht="18" customHeight="1">
      <c r="A526" s="640"/>
      <c r="B526" s="640"/>
      <c r="C526" s="640"/>
      <c r="D526" s="640"/>
      <c r="E526" s="640"/>
      <c r="F526" s="640"/>
      <c r="G526" s="363">
        <f t="shared" si="57"/>
        <v>518</v>
      </c>
      <c r="H526" s="1365"/>
      <c r="I526" s="1106"/>
      <c r="J526" s="1001" t="s">
        <v>49</v>
      </c>
      <c r="K526" s="1002"/>
      <c r="L526" s="1002"/>
      <c r="M526" s="1003"/>
      <c r="N526" s="531"/>
      <c r="O526" s="532"/>
      <c r="P526" s="489"/>
      <c r="Q526" s="489"/>
      <c r="R526" s="526"/>
      <c r="AC526" s="338"/>
    </row>
    <row r="527" spans="1:29" ht="19.5" customHeight="1">
      <c r="A527" s="640"/>
      <c r="B527" s="640"/>
      <c r="C527" s="640"/>
      <c r="D527" s="640"/>
      <c r="E527" s="640"/>
      <c r="F527" s="640"/>
      <c r="G527" s="363">
        <f t="shared" si="57"/>
        <v>519</v>
      </c>
      <c r="H527" s="1365"/>
      <c r="I527" s="1106"/>
      <c r="J527" s="1001" t="s">
        <v>50</v>
      </c>
      <c r="K527" s="1002"/>
      <c r="L527" s="1002"/>
      <c r="M527" s="1003"/>
      <c r="N527" s="531"/>
      <c r="O527" s="532"/>
      <c r="P527" s="489"/>
      <c r="Q527" s="489"/>
      <c r="R527" s="526"/>
      <c r="AC527" s="338"/>
    </row>
    <row r="528" spans="1:29" ht="19.5" customHeight="1">
      <c r="A528" s="640"/>
      <c r="B528" s="640"/>
      <c r="C528" s="640"/>
      <c r="D528" s="640"/>
      <c r="E528" s="640"/>
      <c r="F528" s="640"/>
      <c r="G528" s="363">
        <f t="shared" si="57"/>
        <v>520</v>
      </c>
      <c r="H528" s="1365"/>
      <c r="I528" s="1106"/>
      <c r="J528" s="1001" t="s">
        <v>58</v>
      </c>
      <c r="K528" s="1002"/>
      <c r="L528" s="1002"/>
      <c r="M528" s="1003"/>
      <c r="N528" s="531"/>
      <c r="O528" s="532"/>
      <c r="P528" s="489"/>
      <c r="Q528" s="489"/>
      <c r="R528" s="526"/>
      <c r="AC528" s="338"/>
    </row>
    <row r="529" spans="1:29" ht="40.5" customHeight="1">
      <c r="A529" s="640"/>
      <c r="B529" s="640"/>
      <c r="C529" s="640"/>
      <c r="D529" s="640"/>
      <c r="E529" s="640"/>
      <c r="F529" s="640"/>
      <c r="G529" s="363">
        <f t="shared" si="57"/>
        <v>521</v>
      </c>
      <c r="H529" s="1365"/>
      <c r="I529" s="1106"/>
      <c r="J529" s="1001" t="s">
        <v>111</v>
      </c>
      <c r="K529" s="1002"/>
      <c r="L529" s="1002"/>
      <c r="M529" s="1003"/>
      <c r="N529" s="531"/>
      <c r="O529" s="532"/>
      <c r="P529" s="489"/>
      <c r="Q529" s="489"/>
      <c r="R529" s="526"/>
      <c r="AC529" s="338"/>
    </row>
    <row r="530" spans="1:29" ht="21" customHeight="1">
      <c r="A530" s="640"/>
      <c r="B530" s="640"/>
      <c r="C530" s="640"/>
      <c r="D530" s="640"/>
      <c r="E530" s="640"/>
      <c r="F530" s="640"/>
      <c r="G530" s="363">
        <f t="shared" si="57"/>
        <v>522</v>
      </c>
      <c r="H530" s="1365"/>
      <c r="I530" s="1106"/>
      <c r="J530" s="1001" t="s">
        <v>676</v>
      </c>
      <c r="K530" s="1002"/>
      <c r="L530" s="1002"/>
      <c r="M530" s="1003"/>
      <c r="N530" s="511"/>
      <c r="O530" s="512"/>
      <c r="P530" s="489"/>
      <c r="Q530" s="489"/>
      <c r="R530" s="526"/>
      <c r="AC530" s="338"/>
    </row>
    <row r="531" spans="1:29" ht="23.25" customHeight="1">
      <c r="A531" s="640"/>
      <c r="B531" s="640"/>
      <c r="C531" s="640"/>
      <c r="D531" s="640"/>
      <c r="E531" s="640"/>
      <c r="F531" s="640"/>
      <c r="G531" s="363">
        <f t="shared" si="57"/>
        <v>523</v>
      </c>
      <c r="H531" s="1365"/>
      <c r="I531" s="1374"/>
      <c r="J531" s="1004" t="s">
        <v>677</v>
      </c>
      <c r="K531" s="1004"/>
      <c r="L531" s="1004"/>
      <c r="M531" s="1005"/>
      <c r="N531" s="533"/>
      <c r="O531" s="534"/>
      <c r="P531" s="535">
        <f>SUM(P496:P530)</f>
        <v>0</v>
      </c>
      <c r="Q531" s="535">
        <f>SUM(Q496:Q530)</f>
        <v>0</v>
      </c>
      <c r="R531" s="526"/>
      <c r="AC531" s="338"/>
    </row>
    <row r="532" spans="1:29" ht="26.25" customHeight="1">
      <c r="A532" s="640"/>
      <c r="B532" s="640"/>
      <c r="C532" s="640"/>
      <c r="D532" s="640"/>
      <c r="E532" s="640"/>
      <c r="F532" s="640"/>
      <c r="G532" s="363">
        <f t="shared" si="57"/>
        <v>524</v>
      </c>
      <c r="H532" s="1365"/>
      <c r="I532" s="1151" t="s">
        <v>678</v>
      </c>
      <c r="J532" s="1152"/>
      <c r="K532" s="1066"/>
      <c r="L532" s="1066"/>
      <c r="M532" s="1067"/>
      <c r="N532" s="536"/>
      <c r="O532" s="537"/>
      <c r="P532" s="538" t="s">
        <v>68</v>
      </c>
      <c r="Q532" s="538" t="s">
        <v>69</v>
      </c>
      <c r="R532" s="526"/>
      <c r="AC532" s="338"/>
    </row>
    <row r="533" spans="1:29" ht="45" customHeight="1">
      <c r="A533" s="640"/>
      <c r="B533" s="640"/>
      <c r="C533" s="640"/>
      <c r="D533" s="640"/>
      <c r="E533" s="640"/>
      <c r="F533" s="640"/>
      <c r="G533" s="363">
        <f t="shared" si="57"/>
        <v>525</v>
      </c>
      <c r="H533" s="1365"/>
      <c r="I533" s="1196"/>
      <c r="J533" s="1120" t="s">
        <v>63</v>
      </c>
      <c r="K533" s="1121"/>
      <c r="L533" s="1121"/>
      <c r="M533" s="407" t="s">
        <v>443</v>
      </c>
      <c r="N533" s="527"/>
      <c r="O533" s="528"/>
      <c r="P533" s="501"/>
      <c r="Q533" s="489"/>
      <c r="R533" s="526"/>
      <c r="AC533" s="338"/>
    </row>
    <row r="534" spans="1:29" ht="21" customHeight="1">
      <c r="A534" s="640"/>
      <c r="B534" s="640"/>
      <c r="C534" s="640"/>
      <c r="D534" s="640"/>
      <c r="E534" s="640"/>
      <c r="F534" s="640"/>
      <c r="G534" s="363">
        <f t="shared" si="57"/>
        <v>526</v>
      </c>
      <c r="H534" s="1365"/>
      <c r="I534" s="1106"/>
      <c r="J534" s="1121"/>
      <c r="K534" s="1121"/>
      <c r="L534" s="1121"/>
      <c r="M534" s="407" t="s">
        <v>444</v>
      </c>
      <c r="N534" s="527"/>
      <c r="O534" s="528"/>
      <c r="P534" s="501"/>
      <c r="Q534" s="489"/>
      <c r="R534" s="526"/>
      <c r="AC534" s="338"/>
    </row>
    <row r="535" spans="1:29" ht="20.25" customHeight="1">
      <c r="A535" s="640"/>
      <c r="B535" s="640"/>
      <c r="C535" s="640"/>
      <c r="D535" s="640"/>
      <c r="E535" s="640"/>
      <c r="F535" s="640"/>
      <c r="G535" s="363">
        <f t="shared" si="57"/>
        <v>527</v>
      </c>
      <c r="H535" s="1365"/>
      <c r="I535" s="1106"/>
      <c r="J535" s="1121"/>
      <c r="K535" s="1121"/>
      <c r="L535" s="1121"/>
      <c r="M535" s="407" t="s">
        <v>445</v>
      </c>
      <c r="N535" s="527"/>
      <c r="O535" s="528"/>
      <c r="P535" s="501"/>
      <c r="Q535" s="489"/>
      <c r="R535" s="526"/>
      <c r="AC535" s="338"/>
    </row>
    <row r="536" spans="1:29" ht="24.75" customHeight="1">
      <c r="A536" s="640"/>
      <c r="B536" s="640"/>
      <c r="C536" s="640"/>
      <c r="D536" s="640"/>
      <c r="E536" s="640"/>
      <c r="F536" s="640"/>
      <c r="G536" s="363">
        <f t="shared" si="57"/>
        <v>528</v>
      </c>
      <c r="H536" s="1365"/>
      <c r="I536" s="1106"/>
      <c r="J536" s="1121"/>
      <c r="K536" s="1121"/>
      <c r="L536" s="1121"/>
      <c r="M536" s="407" t="s">
        <v>48</v>
      </c>
      <c r="N536" s="527"/>
      <c r="O536" s="528"/>
      <c r="P536" s="501"/>
      <c r="Q536" s="489"/>
      <c r="R536" s="526"/>
      <c r="AC536" s="338"/>
    </row>
    <row r="537" spans="1:29" ht="45" customHeight="1">
      <c r="A537" s="640"/>
      <c r="B537" s="640"/>
      <c r="C537" s="640"/>
      <c r="D537" s="640"/>
      <c r="E537" s="640"/>
      <c r="F537" s="640"/>
      <c r="G537" s="363">
        <f t="shared" si="57"/>
        <v>529</v>
      </c>
      <c r="H537" s="1365"/>
      <c r="I537" s="1106"/>
      <c r="J537" s="1386" t="s">
        <v>64</v>
      </c>
      <c r="K537" s="1166"/>
      <c r="L537" s="1167"/>
      <c r="M537" s="407" t="s">
        <v>443</v>
      </c>
      <c r="N537" s="527"/>
      <c r="O537" s="528"/>
      <c r="P537" s="501"/>
      <c r="Q537" s="489"/>
      <c r="R537" s="526"/>
      <c r="AC537" s="338"/>
    </row>
    <row r="538" spans="1:29">
      <c r="A538" s="640"/>
      <c r="B538" s="640"/>
      <c r="C538" s="640"/>
      <c r="D538" s="640"/>
      <c r="E538" s="640"/>
      <c r="F538" s="640"/>
      <c r="G538" s="363">
        <f t="shared" si="57"/>
        <v>530</v>
      </c>
      <c r="H538" s="1365"/>
      <c r="I538" s="1106"/>
      <c r="J538" s="1016"/>
      <c r="K538" s="1017"/>
      <c r="L538" s="1018"/>
      <c r="M538" s="407" t="s">
        <v>444</v>
      </c>
      <c r="N538" s="527"/>
      <c r="O538" s="528"/>
      <c r="P538" s="501"/>
      <c r="Q538" s="489"/>
      <c r="R538" s="526"/>
      <c r="AC538" s="338"/>
    </row>
    <row r="539" spans="1:29" ht="30">
      <c r="A539" s="640"/>
      <c r="B539" s="640"/>
      <c r="C539" s="640"/>
      <c r="D539" s="640"/>
      <c r="E539" s="640"/>
      <c r="F539" s="640"/>
      <c r="G539" s="363">
        <f t="shared" si="57"/>
        <v>531</v>
      </c>
      <c r="H539" s="1365"/>
      <c r="I539" s="1106"/>
      <c r="J539" s="1016"/>
      <c r="K539" s="1017"/>
      <c r="L539" s="1018"/>
      <c r="M539" s="407" t="s">
        <v>446</v>
      </c>
      <c r="N539" s="527"/>
      <c r="O539" s="528"/>
      <c r="P539" s="501"/>
      <c r="Q539" s="489"/>
      <c r="R539" s="526"/>
      <c r="AC539" s="338"/>
    </row>
    <row r="540" spans="1:29">
      <c r="A540" s="640"/>
      <c r="B540" s="640"/>
      <c r="C540" s="640"/>
      <c r="D540" s="640"/>
      <c r="E540" s="640"/>
      <c r="F540" s="640"/>
      <c r="G540" s="363">
        <f t="shared" si="57"/>
        <v>532</v>
      </c>
      <c r="H540" s="1365"/>
      <c r="I540" s="1106"/>
      <c r="J540" s="1168"/>
      <c r="K540" s="1169"/>
      <c r="L540" s="1170"/>
      <c r="M540" s="407" t="s">
        <v>48</v>
      </c>
      <c r="N540" s="527"/>
      <c r="O540" s="528"/>
      <c r="P540" s="501"/>
      <c r="Q540" s="489"/>
      <c r="R540" s="526"/>
      <c r="AC540" s="338"/>
    </row>
    <row r="541" spans="1:29" ht="23.25" customHeight="1">
      <c r="A541" s="640"/>
      <c r="B541" s="640"/>
      <c r="C541" s="640"/>
      <c r="D541" s="640"/>
      <c r="E541" s="640"/>
      <c r="F541" s="640"/>
      <c r="G541" s="363">
        <f t="shared" si="57"/>
        <v>533</v>
      </c>
      <c r="H541" s="1365"/>
      <c r="I541" s="1106"/>
      <c r="J541" s="1386" t="s">
        <v>194</v>
      </c>
      <c r="K541" s="1166"/>
      <c r="L541" s="1167"/>
      <c r="M541" s="539" t="s">
        <v>447</v>
      </c>
      <c r="N541" s="511"/>
      <c r="O541" s="512"/>
      <c r="P541" s="489"/>
      <c r="Q541" s="489"/>
      <c r="R541" s="526"/>
      <c r="AC541" s="338"/>
    </row>
    <row r="542" spans="1:29" ht="20.25" customHeight="1">
      <c r="A542" s="640"/>
      <c r="B542" s="640"/>
      <c r="C542" s="640"/>
      <c r="D542" s="640"/>
      <c r="E542" s="640"/>
      <c r="F542" s="640"/>
      <c r="G542" s="363">
        <f t="shared" si="57"/>
        <v>534</v>
      </c>
      <c r="H542" s="1365"/>
      <c r="I542" s="1106"/>
      <c r="J542" s="1016"/>
      <c r="K542" s="1017"/>
      <c r="L542" s="1018"/>
      <c r="M542" s="408" t="s">
        <v>423</v>
      </c>
      <c r="N542" s="527"/>
      <c r="O542" s="528"/>
      <c r="P542" s="489"/>
      <c r="Q542" s="489"/>
      <c r="R542" s="526"/>
      <c r="AC542" s="338"/>
    </row>
    <row r="543" spans="1:29" ht="35.25" customHeight="1">
      <c r="A543" s="640"/>
      <c r="B543" s="640"/>
      <c r="C543" s="640"/>
      <c r="D543" s="640"/>
      <c r="E543" s="640"/>
      <c r="F543" s="640"/>
      <c r="G543" s="363">
        <f t="shared" si="57"/>
        <v>535</v>
      </c>
      <c r="H543" s="1365"/>
      <c r="I543" s="1106"/>
      <c r="J543" s="1168"/>
      <c r="K543" s="1169"/>
      <c r="L543" s="1170"/>
      <c r="M543" s="408" t="s">
        <v>448</v>
      </c>
      <c r="N543" s="527"/>
      <c r="O543" s="528"/>
      <c r="P543" s="489"/>
      <c r="Q543" s="489"/>
      <c r="R543" s="526"/>
      <c r="AC543" s="338"/>
    </row>
    <row r="544" spans="1:29" ht="24.75" customHeight="1">
      <c r="A544" s="640"/>
      <c r="B544" s="640"/>
      <c r="C544" s="640"/>
      <c r="D544" s="640"/>
      <c r="E544" s="640"/>
      <c r="F544" s="640"/>
      <c r="G544" s="363">
        <f t="shared" si="57"/>
        <v>536</v>
      </c>
      <c r="H544" s="1365"/>
      <c r="I544" s="1106"/>
      <c r="J544" s="1001" t="s">
        <v>73</v>
      </c>
      <c r="K544" s="1002"/>
      <c r="L544" s="1002"/>
      <c r="M544" s="1003"/>
      <c r="N544" s="540"/>
      <c r="O544" s="541"/>
      <c r="P544" s="489"/>
      <c r="Q544" s="489"/>
      <c r="R544" s="526"/>
      <c r="AC544" s="338"/>
    </row>
    <row r="545" spans="1:29" ht="22.5" customHeight="1">
      <c r="A545" s="640"/>
      <c r="B545" s="640"/>
      <c r="C545" s="640"/>
      <c r="D545" s="640"/>
      <c r="E545" s="640"/>
      <c r="F545" s="640"/>
      <c r="G545" s="363">
        <f t="shared" si="57"/>
        <v>537</v>
      </c>
      <c r="H545" s="1365"/>
      <c r="I545" s="1106"/>
      <c r="J545" s="1001" t="s">
        <v>45</v>
      </c>
      <c r="K545" s="1002"/>
      <c r="L545" s="1002"/>
      <c r="M545" s="1003"/>
      <c r="N545" s="511"/>
      <c r="O545" s="512"/>
      <c r="P545" s="489"/>
      <c r="Q545" s="489"/>
      <c r="R545" s="526"/>
      <c r="AC545" s="338"/>
    </row>
    <row r="546" spans="1:29" ht="25.5" customHeight="1">
      <c r="A546" s="640"/>
      <c r="B546" s="640"/>
      <c r="C546" s="640"/>
      <c r="D546" s="640"/>
      <c r="E546" s="640"/>
      <c r="F546" s="640"/>
      <c r="G546" s="363">
        <f t="shared" si="57"/>
        <v>538</v>
      </c>
      <c r="H546" s="1365"/>
      <c r="I546" s="1106"/>
      <c r="J546" s="1001" t="s">
        <v>449</v>
      </c>
      <c r="K546" s="1253"/>
      <c r="L546" s="1253"/>
      <c r="M546" s="1050"/>
      <c r="N546" s="511"/>
      <c r="O546" s="512"/>
      <c r="P546" s="489"/>
      <c r="Q546" s="489"/>
      <c r="R546" s="526"/>
      <c r="AC546" s="338"/>
    </row>
    <row r="547" spans="1:29" ht="23.25" customHeight="1">
      <c r="A547" s="640"/>
      <c r="B547" s="640"/>
      <c r="C547" s="640"/>
      <c r="D547" s="640"/>
      <c r="E547" s="640"/>
      <c r="F547" s="640"/>
      <c r="G547" s="363">
        <f t="shared" si="57"/>
        <v>539</v>
      </c>
      <c r="H547" s="1365"/>
      <c r="I547" s="1106"/>
      <c r="J547" s="1001" t="s">
        <v>224</v>
      </c>
      <c r="K547" s="1002"/>
      <c r="L547" s="1002"/>
      <c r="M547" s="1003"/>
      <c r="N547" s="542"/>
      <c r="O547" s="543"/>
      <c r="P547" s="489"/>
      <c r="Q547" s="489"/>
      <c r="R547" s="526"/>
      <c r="AC547" s="338"/>
    </row>
    <row r="548" spans="1:29" ht="27" customHeight="1">
      <c r="A548" s="640"/>
      <c r="B548" s="640"/>
      <c r="C548" s="640"/>
      <c r="D548" s="640"/>
      <c r="E548" s="640"/>
      <c r="F548" s="640"/>
      <c r="G548" s="363">
        <f t="shared" si="57"/>
        <v>540</v>
      </c>
      <c r="H548" s="1365"/>
      <c r="I548" s="1106"/>
      <c r="J548" s="1001" t="s">
        <v>679</v>
      </c>
      <c r="K548" s="1002"/>
      <c r="L548" s="1002"/>
      <c r="M548" s="1003"/>
      <c r="N548" s="511"/>
      <c r="O548" s="512"/>
      <c r="P548" s="489"/>
      <c r="Q548" s="489"/>
      <c r="R548" s="526"/>
      <c r="AC548" s="338"/>
    </row>
    <row r="549" spans="1:29" ht="30" customHeight="1">
      <c r="A549" s="640"/>
      <c r="B549" s="640"/>
      <c r="C549" s="640"/>
      <c r="D549" s="640"/>
      <c r="E549" s="640"/>
      <c r="F549" s="640"/>
      <c r="G549" s="363">
        <f t="shared" si="57"/>
        <v>541</v>
      </c>
      <c r="H549" s="1365"/>
      <c r="I549" s="1374"/>
      <c r="J549" s="1004" t="s">
        <v>680</v>
      </c>
      <c r="K549" s="1004"/>
      <c r="L549" s="1004"/>
      <c r="M549" s="1005"/>
      <c r="N549" s="533"/>
      <c r="O549" s="534"/>
      <c r="P549" s="535">
        <f>SUM(P533:P548)</f>
        <v>0</v>
      </c>
      <c r="Q549" s="535">
        <f>SUM(Q533:Q548)</f>
        <v>0</v>
      </c>
      <c r="R549" s="526"/>
      <c r="AC549" s="338"/>
    </row>
    <row r="550" spans="1:29" ht="27" customHeight="1">
      <c r="A550" s="640"/>
      <c r="B550" s="640"/>
      <c r="C550" s="640"/>
      <c r="D550" s="640"/>
      <c r="E550" s="640"/>
      <c r="F550" s="640"/>
      <c r="G550" s="363">
        <f t="shared" si="57"/>
        <v>542</v>
      </c>
      <c r="H550" s="1365"/>
      <c r="I550" s="1369" t="s">
        <v>681</v>
      </c>
      <c r="J550" s="1370"/>
      <c r="K550" s="1163"/>
      <c r="L550" s="1163"/>
      <c r="M550" s="1164"/>
      <c r="N550" s="1396" t="s">
        <v>450</v>
      </c>
      <c r="O550" s="1397"/>
      <c r="P550" s="1194"/>
      <c r="Q550" s="1193" t="s">
        <v>451</v>
      </c>
      <c r="R550" s="1194"/>
      <c r="AC550" s="338"/>
    </row>
    <row r="551" spans="1:29" ht="29.25" customHeight="1">
      <c r="A551" s="640"/>
      <c r="B551" s="640"/>
      <c r="C551" s="640"/>
      <c r="D551" s="640"/>
      <c r="E551" s="640"/>
      <c r="F551" s="640"/>
      <c r="G551" s="363">
        <f t="shared" si="57"/>
        <v>543</v>
      </c>
      <c r="H551" s="1365"/>
      <c r="I551" s="1371"/>
      <c r="J551" s="1372"/>
      <c r="K551" s="1372"/>
      <c r="L551" s="1372"/>
      <c r="M551" s="1373"/>
      <c r="N551" s="470" t="s">
        <v>452</v>
      </c>
      <c r="O551" s="544"/>
      <c r="P551" s="545" t="s">
        <v>453</v>
      </c>
      <c r="Q551" s="545" t="s">
        <v>454</v>
      </c>
      <c r="R551" s="546" t="s">
        <v>455</v>
      </c>
      <c r="AC551" s="338"/>
    </row>
    <row r="552" spans="1:29" ht="38.25" customHeight="1">
      <c r="A552" s="640"/>
      <c r="B552" s="640"/>
      <c r="C552" s="640"/>
      <c r="D552" s="640"/>
      <c r="E552" s="640"/>
      <c r="F552" s="640"/>
      <c r="G552" s="363">
        <f t="shared" si="57"/>
        <v>544</v>
      </c>
      <c r="H552" s="1365"/>
      <c r="I552" s="1196"/>
      <c r="J552" s="1120" t="s">
        <v>456</v>
      </c>
      <c r="K552" s="1121"/>
      <c r="L552" s="1121"/>
      <c r="M552" s="407" t="s">
        <v>457</v>
      </c>
      <c r="N552" s="488"/>
      <c r="O552" s="547"/>
      <c r="P552" s="548"/>
      <c r="Q552" s="548"/>
      <c r="R552" s="501"/>
      <c r="AC552" s="338"/>
    </row>
    <row r="553" spans="1:29" ht="60">
      <c r="A553" s="640"/>
      <c r="B553" s="640"/>
      <c r="C553" s="640"/>
      <c r="D553" s="640"/>
      <c r="E553" s="640"/>
      <c r="F553" s="640"/>
      <c r="G553" s="363">
        <f t="shared" si="57"/>
        <v>545</v>
      </c>
      <c r="H553" s="1365"/>
      <c r="I553" s="1106"/>
      <c r="J553" s="1121"/>
      <c r="K553" s="1121"/>
      <c r="L553" s="1121"/>
      <c r="M553" s="408" t="s">
        <v>458</v>
      </c>
      <c r="N553" s="488"/>
      <c r="O553" s="547"/>
      <c r="P553" s="548"/>
      <c r="Q553" s="548"/>
      <c r="R553" s="501"/>
      <c r="AC553" s="338"/>
    </row>
    <row r="554" spans="1:29" ht="27.75" customHeight="1">
      <c r="A554" s="640"/>
      <c r="B554" s="640"/>
      <c r="C554" s="640"/>
      <c r="D554" s="640"/>
      <c r="E554" s="640"/>
      <c r="F554" s="640"/>
      <c r="G554" s="363">
        <f t="shared" si="57"/>
        <v>546</v>
      </c>
      <c r="H554" s="1365"/>
      <c r="I554" s="1106"/>
      <c r="J554" s="1121"/>
      <c r="K554" s="1121"/>
      <c r="L554" s="1121"/>
      <c r="M554" s="407" t="s">
        <v>65</v>
      </c>
      <c r="N554" s="488"/>
      <c r="O554" s="547"/>
      <c r="P554" s="501"/>
      <c r="Q554" s="501"/>
      <c r="R554" s="501"/>
      <c r="AC554" s="338"/>
    </row>
    <row r="555" spans="1:29" ht="24.75" customHeight="1">
      <c r="A555" s="640"/>
      <c r="B555" s="640"/>
      <c r="C555" s="640"/>
      <c r="D555" s="640"/>
      <c r="E555" s="640"/>
      <c r="F555" s="640"/>
      <c r="G555" s="363">
        <f t="shared" si="57"/>
        <v>547</v>
      </c>
      <c r="H555" s="1365"/>
      <c r="I555" s="1106"/>
      <c r="J555" s="1386" t="s">
        <v>114</v>
      </c>
      <c r="K555" s="1166"/>
      <c r="L555" s="1167"/>
      <c r="M555" s="407" t="s">
        <v>115</v>
      </c>
      <c r="N555" s="488"/>
      <c r="O555" s="547"/>
      <c r="P555" s="501"/>
      <c r="Q555" s="501"/>
      <c r="R555" s="501"/>
      <c r="AC555" s="338"/>
    </row>
    <row r="556" spans="1:29" ht="38.25" customHeight="1">
      <c r="A556" s="640"/>
      <c r="B556" s="640"/>
      <c r="C556" s="640"/>
      <c r="D556" s="640"/>
      <c r="E556" s="640"/>
      <c r="F556" s="640"/>
      <c r="G556" s="363">
        <f t="shared" si="57"/>
        <v>548</v>
      </c>
      <c r="H556" s="1365"/>
      <c r="I556" s="1106"/>
      <c r="J556" s="1168"/>
      <c r="K556" s="1169"/>
      <c r="L556" s="1170"/>
      <c r="M556" s="407" t="s">
        <v>47</v>
      </c>
      <c r="N556" s="488"/>
      <c r="O556" s="547"/>
      <c r="P556" s="501"/>
      <c r="Q556" s="501"/>
      <c r="R556" s="501"/>
      <c r="AC556" s="338"/>
    </row>
    <row r="557" spans="1:29" ht="21" customHeight="1">
      <c r="A557" s="640"/>
      <c r="B557" s="640"/>
      <c r="C557" s="640"/>
      <c r="D557" s="640"/>
      <c r="E557" s="640"/>
      <c r="F557" s="640"/>
      <c r="G557" s="363">
        <f t="shared" si="57"/>
        <v>549</v>
      </c>
      <c r="H557" s="1365"/>
      <c r="I557" s="1106"/>
      <c r="J557" s="1001" t="s">
        <v>644</v>
      </c>
      <c r="K557" s="1002"/>
      <c r="L557" s="1002"/>
      <c r="M557" s="1003"/>
      <c r="N557" s="488"/>
      <c r="O557" s="547"/>
      <c r="P557" s="501"/>
      <c r="Q557" s="501"/>
      <c r="R557" s="501"/>
      <c r="AC557" s="338"/>
    </row>
    <row r="558" spans="1:29" ht="41.25" customHeight="1">
      <c r="A558" s="640"/>
      <c r="B558" s="640"/>
      <c r="C558" s="640"/>
      <c r="D558" s="640"/>
      <c r="E558" s="640"/>
      <c r="F558" s="640"/>
      <c r="G558" s="363">
        <f t="shared" si="57"/>
        <v>550</v>
      </c>
      <c r="H558" s="1365"/>
      <c r="I558" s="1106"/>
      <c r="J558" s="1001" t="s">
        <v>116</v>
      </c>
      <c r="K558" s="1002"/>
      <c r="L558" s="1002"/>
      <c r="M558" s="1003"/>
      <c r="N558" s="488"/>
      <c r="O558" s="547"/>
      <c r="P558" s="501"/>
      <c r="Q558" s="501"/>
      <c r="R558" s="501"/>
      <c r="AC558" s="338"/>
    </row>
    <row r="559" spans="1:29" ht="30" customHeight="1">
      <c r="A559" s="640"/>
      <c r="B559" s="640"/>
      <c r="C559" s="640"/>
      <c r="D559" s="640"/>
      <c r="E559" s="640"/>
      <c r="F559" s="640"/>
      <c r="G559" s="363">
        <f t="shared" si="57"/>
        <v>551</v>
      </c>
      <c r="H559" s="1365"/>
      <c r="I559" s="1106"/>
      <c r="J559" s="1001" t="s">
        <v>459</v>
      </c>
      <c r="K559" s="1253"/>
      <c r="L559" s="1253"/>
      <c r="M559" s="1050"/>
      <c r="N559" s="488"/>
      <c r="O559" s="547"/>
      <c r="P559" s="501"/>
      <c r="Q559" s="501"/>
      <c r="R559" s="501"/>
      <c r="AC559" s="338"/>
    </row>
    <row r="560" spans="1:29" ht="28.5" customHeight="1">
      <c r="A560" s="640"/>
      <c r="B560" s="640"/>
      <c r="C560" s="640"/>
      <c r="D560" s="640"/>
      <c r="E560" s="640"/>
      <c r="F560" s="640"/>
      <c r="G560" s="363">
        <f t="shared" si="57"/>
        <v>552</v>
      </c>
      <c r="H560" s="1366"/>
      <c r="I560" s="1374"/>
      <c r="J560" s="1004" t="s">
        <v>682</v>
      </c>
      <c r="K560" s="1004"/>
      <c r="L560" s="1004"/>
      <c r="M560" s="1005"/>
      <c r="N560" s="479">
        <f>SUM(N552:N559)</f>
        <v>0</v>
      </c>
      <c r="O560" s="549"/>
      <c r="P560" s="479">
        <f>SUM(P552:P559)</f>
        <v>0</v>
      </c>
      <c r="Q560" s="479">
        <f t="shared" ref="Q560:R560" si="58">SUM(Q552:Q559)</f>
        <v>0</v>
      </c>
      <c r="R560" s="479">
        <f t="shared" si="58"/>
        <v>0</v>
      </c>
      <c r="AC560" s="338"/>
    </row>
    <row r="561" spans="1:31" ht="28.5" customHeight="1">
      <c r="A561" s="640"/>
      <c r="B561" s="640"/>
      <c r="C561" s="640"/>
      <c r="D561" s="640"/>
      <c r="E561" s="640"/>
      <c r="F561" s="640"/>
      <c r="G561" s="363">
        <f t="shared" si="57"/>
        <v>553</v>
      </c>
      <c r="H561" s="1006" t="s">
        <v>379</v>
      </c>
      <c r="I561" s="1007"/>
      <c r="J561" s="1007"/>
      <c r="K561" s="1007"/>
      <c r="L561" s="1007"/>
      <c r="M561" s="1007"/>
      <c r="N561" s="550"/>
      <c r="O561" s="550"/>
      <c r="P561" s="550"/>
      <c r="Q561" s="551"/>
      <c r="R561" s="552" t="s">
        <v>378</v>
      </c>
      <c r="AC561" s="338"/>
    </row>
    <row r="562" spans="1:31" ht="27" customHeight="1">
      <c r="A562" s="640"/>
      <c r="B562" s="640"/>
      <c r="C562" s="640"/>
      <c r="D562" s="640"/>
      <c r="E562" s="640"/>
      <c r="F562" s="640"/>
      <c r="G562" s="363">
        <f t="shared" si="57"/>
        <v>554</v>
      </c>
      <c r="H562" s="1028" t="s">
        <v>807</v>
      </c>
      <c r="I562" s="1029"/>
      <c r="J562" s="1029"/>
      <c r="K562" s="1029"/>
      <c r="L562" s="1029"/>
      <c r="M562" s="1029"/>
      <c r="N562" s="553"/>
      <c r="O562" s="554"/>
      <c r="P562" s="553"/>
      <c r="Q562" s="555"/>
      <c r="R562" s="556">
        <f>IF((R493+P531-Q531-P549+Q549+N560-P560+Q560-R560+R373)&gt;0,(R493+P531-Q531-P549+Q549+N560-P560+Q560-R560+R373),0)</f>
        <v>0</v>
      </c>
      <c r="S562" s="557"/>
      <c r="AC562" s="338"/>
      <c r="AD562" s="338"/>
      <c r="AE562" s="338"/>
    </row>
    <row r="563" spans="1:31" ht="31.5" customHeight="1">
      <c r="A563" s="640"/>
      <c r="B563" s="640"/>
      <c r="C563" s="640"/>
      <c r="D563" s="640"/>
      <c r="E563" s="640"/>
      <c r="F563" s="640"/>
      <c r="G563" s="363">
        <f t="shared" si="57"/>
        <v>555</v>
      </c>
      <c r="H563" s="1028" t="s">
        <v>460</v>
      </c>
      <c r="I563" s="1029"/>
      <c r="J563" s="1029"/>
      <c r="K563" s="1029"/>
      <c r="L563" s="1029"/>
      <c r="M563" s="1029"/>
      <c r="N563" s="553"/>
      <c r="O563" s="554"/>
      <c r="P563" s="553"/>
      <c r="Q563" s="555"/>
      <c r="R563" s="556">
        <f>IF((Q531+P549-R493-P531-Q549-N560+P560-Q560+R560)&gt;0,(Q531+P549-R493-P531-Q549-N560+P560-Q560+R560),0)</f>
        <v>0</v>
      </c>
      <c r="S563" s="557"/>
      <c r="T563" s="558"/>
      <c r="AC563" s="338"/>
      <c r="AD563" s="338"/>
      <c r="AE563" s="338"/>
    </row>
    <row r="564" spans="1:31" ht="31.5" customHeight="1">
      <c r="A564" s="640"/>
      <c r="B564" s="640"/>
      <c r="C564" s="640"/>
      <c r="D564" s="640"/>
      <c r="E564" s="640"/>
      <c r="F564" s="640"/>
      <c r="G564" s="363">
        <f t="shared" si="57"/>
        <v>556</v>
      </c>
      <c r="H564" s="1026" t="s">
        <v>847</v>
      </c>
      <c r="I564" s="1027"/>
      <c r="J564" s="1027"/>
      <c r="K564" s="1027"/>
      <c r="L564" s="1027"/>
      <c r="M564" s="1027"/>
      <c r="N564" s="559"/>
      <c r="O564" s="559"/>
      <c r="P564" s="559"/>
      <c r="Q564" s="560"/>
      <c r="R564" s="561"/>
      <c r="S564" s="557"/>
      <c r="T564" s="558"/>
      <c r="AC564" s="338"/>
      <c r="AD564" s="338"/>
      <c r="AE564" s="338"/>
    </row>
    <row r="565" spans="1:31" ht="32.25" customHeight="1">
      <c r="A565" s="640"/>
      <c r="B565" s="640"/>
      <c r="C565" s="640"/>
      <c r="D565" s="640"/>
      <c r="E565" s="640"/>
      <c r="F565" s="640"/>
      <c r="G565" s="363">
        <f t="shared" si="57"/>
        <v>557</v>
      </c>
      <c r="H565" s="1008" t="s">
        <v>910</v>
      </c>
      <c r="I565" s="1009"/>
      <c r="J565" s="1010"/>
      <c r="K565" s="1010"/>
      <c r="L565" s="1010"/>
      <c r="M565" s="1010"/>
      <c r="N565" s="562"/>
      <c r="O565" s="562"/>
      <c r="P565" s="562"/>
      <c r="Q565" s="562"/>
      <c r="R565" s="452">
        <f>IF(R575+R576-R577&gt;0,R575+R576-R577,0)</f>
        <v>0</v>
      </c>
    </row>
    <row r="566" spans="1:31" ht="24.75" customHeight="1">
      <c r="A566" s="640"/>
      <c r="B566" s="640"/>
      <c r="C566" s="640"/>
      <c r="D566" s="640"/>
      <c r="E566" s="640"/>
      <c r="F566" s="640"/>
      <c r="G566" s="363">
        <f t="shared" si="57"/>
        <v>558</v>
      </c>
      <c r="H566" s="1011"/>
      <c r="I566" s="986" t="s">
        <v>214</v>
      </c>
      <c r="J566" s="987"/>
      <c r="K566" s="987"/>
      <c r="L566" s="987"/>
      <c r="M566" s="988"/>
      <c r="N566" s="563"/>
      <c r="O566" s="563"/>
      <c r="P566" s="563"/>
      <c r="Q566" s="563"/>
      <c r="R566" s="390"/>
    </row>
    <row r="567" spans="1:31" ht="25.5" customHeight="1">
      <c r="A567" s="640"/>
      <c r="B567" s="640"/>
      <c r="C567" s="640"/>
      <c r="D567" s="640"/>
      <c r="E567" s="640"/>
      <c r="F567" s="640"/>
      <c r="G567" s="363">
        <f t="shared" si="57"/>
        <v>559</v>
      </c>
      <c r="H567" s="1012"/>
      <c r="I567" s="1013" t="s">
        <v>216</v>
      </c>
      <c r="J567" s="1014"/>
      <c r="K567" s="1015"/>
      <c r="L567" s="1022" t="s">
        <v>736</v>
      </c>
      <c r="M567" s="1023"/>
      <c r="N567" s="563"/>
      <c r="O567" s="563"/>
      <c r="P567" s="563"/>
      <c r="Q567" s="563"/>
      <c r="R567" s="390"/>
    </row>
    <row r="568" spans="1:31" ht="38.25" customHeight="1">
      <c r="A568" s="640"/>
      <c r="B568" s="640"/>
      <c r="C568" s="640"/>
      <c r="D568" s="640"/>
      <c r="E568" s="640"/>
      <c r="F568" s="640"/>
      <c r="G568" s="363">
        <f t="shared" si="57"/>
        <v>560</v>
      </c>
      <c r="H568" s="1012"/>
      <c r="I568" s="1016"/>
      <c r="J568" s="1017"/>
      <c r="K568" s="1018"/>
      <c r="L568" s="1024" t="s">
        <v>737</v>
      </c>
      <c r="M568" s="1025"/>
      <c r="N568" s="563"/>
      <c r="O568" s="563"/>
      <c r="P568" s="563"/>
      <c r="Q568" s="563"/>
      <c r="R568" s="390"/>
    </row>
    <row r="569" spans="1:31" ht="28.5" customHeight="1">
      <c r="A569" s="640"/>
      <c r="B569" s="640"/>
      <c r="C569" s="640"/>
      <c r="D569" s="640"/>
      <c r="E569" s="640"/>
      <c r="F569" s="640"/>
      <c r="G569" s="363">
        <f t="shared" si="57"/>
        <v>561</v>
      </c>
      <c r="H569" s="1012"/>
      <c r="I569" s="1016"/>
      <c r="J569" s="1017"/>
      <c r="K569" s="1018"/>
      <c r="L569" s="1024" t="s">
        <v>738</v>
      </c>
      <c r="M569" s="1025"/>
      <c r="N569" s="563"/>
      <c r="O569" s="563"/>
      <c r="P569" s="563"/>
      <c r="Q569" s="563"/>
      <c r="R569" s="390"/>
    </row>
    <row r="570" spans="1:31" ht="25.5" customHeight="1">
      <c r="A570" s="640"/>
      <c r="B570" s="640"/>
      <c r="C570" s="640"/>
      <c r="D570" s="640"/>
      <c r="E570" s="640"/>
      <c r="F570" s="640"/>
      <c r="G570" s="363">
        <f t="shared" si="57"/>
        <v>562</v>
      </c>
      <c r="H570" s="1012"/>
      <c r="I570" s="1016"/>
      <c r="J570" s="1017"/>
      <c r="K570" s="1018"/>
      <c r="L570" s="1024" t="s">
        <v>739</v>
      </c>
      <c r="M570" s="1025"/>
      <c r="N570" s="563"/>
      <c r="O570" s="563"/>
      <c r="P570" s="563"/>
      <c r="Q570" s="563"/>
      <c r="R570" s="390"/>
    </row>
    <row r="571" spans="1:31" ht="27.75" customHeight="1">
      <c r="A571" s="640"/>
      <c r="B571" s="640"/>
      <c r="C571" s="640"/>
      <c r="D571" s="640"/>
      <c r="E571" s="640"/>
      <c r="F571" s="640"/>
      <c r="G571" s="363">
        <f t="shared" si="57"/>
        <v>563</v>
      </c>
      <c r="H571" s="1012"/>
      <c r="I571" s="1019"/>
      <c r="J571" s="1020"/>
      <c r="K571" s="1021"/>
      <c r="L571" s="1024" t="s">
        <v>740</v>
      </c>
      <c r="M571" s="1025"/>
      <c r="N571" s="563"/>
      <c r="O571" s="563"/>
      <c r="P571" s="563"/>
      <c r="Q571" s="563"/>
      <c r="R571" s="390"/>
    </row>
    <row r="572" spans="1:31" ht="24.75" customHeight="1">
      <c r="A572" s="640"/>
      <c r="B572" s="640"/>
      <c r="C572" s="640"/>
      <c r="D572" s="640"/>
      <c r="E572" s="640"/>
      <c r="F572" s="640"/>
      <c r="G572" s="363">
        <f t="shared" si="57"/>
        <v>564</v>
      </c>
      <c r="H572" s="1012"/>
      <c r="I572" s="986" t="s">
        <v>691</v>
      </c>
      <c r="J572" s="987"/>
      <c r="K572" s="987"/>
      <c r="L572" s="987"/>
      <c r="M572" s="988"/>
      <c r="N572" s="563"/>
      <c r="O572" s="563"/>
      <c r="P572" s="563"/>
      <c r="Q572" s="563"/>
      <c r="R572" s="390"/>
    </row>
    <row r="573" spans="1:31" ht="23.25" customHeight="1">
      <c r="A573" s="640"/>
      <c r="B573" s="640"/>
      <c r="C573" s="640"/>
      <c r="D573" s="640"/>
      <c r="E573" s="640"/>
      <c r="F573" s="640"/>
      <c r="G573" s="363">
        <f t="shared" si="57"/>
        <v>565</v>
      </c>
      <c r="H573" s="1012"/>
      <c r="I573" s="986" t="s">
        <v>215</v>
      </c>
      <c r="J573" s="987"/>
      <c r="K573" s="987"/>
      <c r="L573" s="987"/>
      <c r="M573" s="988"/>
      <c r="N573" s="563"/>
      <c r="O573" s="563"/>
      <c r="P573" s="563"/>
      <c r="Q573" s="563"/>
      <c r="R573" s="390"/>
    </row>
    <row r="574" spans="1:31" ht="27" customHeight="1">
      <c r="A574" s="640"/>
      <c r="B574" s="640"/>
      <c r="C574" s="640"/>
      <c r="D574" s="640"/>
      <c r="E574" s="640"/>
      <c r="F574" s="640"/>
      <c r="G574" s="363">
        <f t="shared" si="57"/>
        <v>566</v>
      </c>
      <c r="H574" s="1012"/>
      <c r="I574" s="986" t="s">
        <v>217</v>
      </c>
      <c r="J574" s="987"/>
      <c r="K574" s="987"/>
      <c r="L574" s="987"/>
      <c r="M574" s="988"/>
      <c r="N574" s="563"/>
      <c r="O574" s="563"/>
      <c r="P574" s="563"/>
      <c r="Q574" s="563"/>
      <c r="R574" s="390"/>
    </row>
    <row r="575" spans="1:31" ht="28.5" customHeight="1">
      <c r="A575" s="640"/>
      <c r="B575" s="640"/>
      <c r="C575" s="640"/>
      <c r="D575" s="640"/>
      <c r="E575" s="640"/>
      <c r="F575" s="640"/>
      <c r="G575" s="363">
        <f t="shared" si="57"/>
        <v>567</v>
      </c>
      <c r="H575" s="1012"/>
      <c r="I575" s="986" t="s">
        <v>734</v>
      </c>
      <c r="J575" s="987"/>
      <c r="K575" s="987"/>
      <c r="L575" s="987"/>
      <c r="M575" s="988"/>
      <c r="N575" s="563"/>
      <c r="O575" s="563"/>
      <c r="P575" s="563"/>
      <c r="Q575" s="563"/>
      <c r="R575" s="390"/>
    </row>
    <row r="576" spans="1:31" ht="27" customHeight="1">
      <c r="A576" s="640"/>
      <c r="B576" s="640"/>
      <c r="C576" s="640"/>
      <c r="D576" s="640"/>
      <c r="E576" s="640"/>
      <c r="F576" s="640"/>
      <c r="G576" s="363">
        <f t="shared" si="57"/>
        <v>568</v>
      </c>
      <c r="H576" s="1012"/>
      <c r="I576" s="986" t="s">
        <v>218</v>
      </c>
      <c r="J576" s="987"/>
      <c r="K576" s="987"/>
      <c r="L576" s="987"/>
      <c r="M576" s="988"/>
      <c r="N576" s="563"/>
      <c r="O576" s="563"/>
      <c r="P576" s="563"/>
      <c r="Q576" s="563"/>
      <c r="R576" s="390"/>
    </row>
    <row r="577" spans="1:19" ht="27" customHeight="1">
      <c r="A577" s="640"/>
      <c r="B577" s="640"/>
      <c r="C577" s="640"/>
      <c r="D577" s="640"/>
      <c r="E577" s="640"/>
      <c r="F577" s="640"/>
      <c r="G577" s="363">
        <f t="shared" si="57"/>
        <v>569</v>
      </c>
      <c r="H577" s="564"/>
      <c r="I577" s="1054" t="s">
        <v>873</v>
      </c>
      <c r="J577" s="1145"/>
      <c r="K577" s="1145"/>
      <c r="L577" s="1145"/>
      <c r="M577" s="1087"/>
      <c r="N577" s="565"/>
      <c r="O577" s="565"/>
      <c r="P577" s="565"/>
      <c r="Q577" s="565"/>
      <c r="R577" s="402">
        <f>N434+O434+P434+Q434+R434</f>
        <v>0</v>
      </c>
    </row>
    <row r="578" spans="1:19" ht="39" customHeight="1">
      <c r="A578" s="640"/>
      <c r="B578" s="640"/>
      <c r="C578" s="640"/>
      <c r="D578" s="640"/>
      <c r="E578" s="640"/>
      <c r="F578" s="640"/>
      <c r="G578" s="363">
        <f t="shared" si="57"/>
        <v>570</v>
      </c>
      <c r="H578" s="1230" t="s">
        <v>223</v>
      </c>
      <c r="I578" s="1230"/>
      <c r="J578" s="1231"/>
      <c r="K578" s="1231"/>
      <c r="L578" s="1231"/>
      <c r="M578" s="1231"/>
      <c r="N578" s="566"/>
      <c r="O578" s="567"/>
      <c r="P578" s="566"/>
      <c r="Q578" s="566"/>
      <c r="R578" s="479">
        <f>R581-R584-R585-R586</f>
        <v>0</v>
      </c>
    </row>
    <row r="579" spans="1:19" ht="27.75" customHeight="1">
      <c r="A579" s="640"/>
      <c r="B579" s="640"/>
      <c r="C579" s="640"/>
      <c r="D579" s="640"/>
      <c r="E579" s="640"/>
      <c r="F579" s="640"/>
      <c r="G579" s="363">
        <f t="shared" si="57"/>
        <v>571</v>
      </c>
      <c r="H579" s="1377"/>
      <c r="I579" s="1056" t="s">
        <v>219</v>
      </c>
      <c r="J579" s="1253"/>
      <c r="K579" s="1253"/>
      <c r="L579" s="1253"/>
      <c r="M579" s="1050"/>
      <c r="N579" s="540"/>
      <c r="O579" s="541"/>
      <c r="P579" s="540"/>
      <c r="Q579" s="540"/>
      <c r="R579" s="501"/>
    </row>
    <row r="580" spans="1:19" ht="30.75" customHeight="1">
      <c r="A580" s="640"/>
      <c r="B580" s="640"/>
      <c r="C580" s="640"/>
      <c r="D580" s="640"/>
      <c r="E580" s="640"/>
      <c r="F580" s="640"/>
      <c r="G580" s="363">
        <f t="shared" si="57"/>
        <v>572</v>
      </c>
      <c r="H580" s="1378"/>
      <c r="I580" s="1056" t="s">
        <v>220</v>
      </c>
      <c r="J580" s="1253"/>
      <c r="K580" s="1253"/>
      <c r="L580" s="1253"/>
      <c r="M580" s="1050"/>
      <c r="N580" s="540"/>
      <c r="O580" s="541"/>
      <c r="P580" s="540"/>
      <c r="Q580" s="540"/>
      <c r="R580" s="501"/>
    </row>
    <row r="581" spans="1:19" ht="33" customHeight="1">
      <c r="A581" s="640"/>
      <c r="B581" s="640"/>
      <c r="C581" s="640"/>
      <c r="D581" s="640"/>
      <c r="E581" s="640"/>
      <c r="F581" s="640"/>
      <c r="G581" s="363">
        <f t="shared" si="57"/>
        <v>573</v>
      </c>
      <c r="H581" s="1378"/>
      <c r="I581" s="1195" t="s">
        <v>461</v>
      </c>
      <c r="J581" s="1375"/>
      <c r="K581" s="1375"/>
      <c r="L581" s="1375"/>
      <c r="M581" s="1376"/>
      <c r="N581" s="568"/>
      <c r="O581" s="569"/>
      <c r="P581" s="568"/>
      <c r="Q581" s="568"/>
      <c r="R581" s="501">
        <f>SUM(R579:R580)</f>
        <v>0</v>
      </c>
    </row>
    <row r="582" spans="1:19" ht="33" customHeight="1">
      <c r="A582" s="640"/>
      <c r="B582" s="640"/>
      <c r="C582" s="640"/>
      <c r="D582" s="640"/>
      <c r="E582" s="640"/>
      <c r="F582" s="640"/>
      <c r="G582" s="363">
        <f t="shared" si="57"/>
        <v>574</v>
      </c>
      <c r="H582" s="1378"/>
      <c r="I582" s="1056" t="s">
        <v>221</v>
      </c>
      <c r="J582" s="1253"/>
      <c r="K582" s="1253"/>
      <c r="L582" s="1253"/>
      <c r="M582" s="1050"/>
      <c r="N582" s="540"/>
      <c r="O582" s="541"/>
      <c r="P582" s="540"/>
      <c r="Q582" s="540"/>
      <c r="R582" s="501"/>
    </row>
    <row r="583" spans="1:19" ht="26.25" customHeight="1">
      <c r="A583" s="640"/>
      <c r="B583" s="640"/>
      <c r="C583" s="640"/>
      <c r="D583" s="640"/>
      <c r="E583" s="640"/>
      <c r="F583" s="640"/>
      <c r="G583" s="363">
        <f t="shared" si="57"/>
        <v>575</v>
      </c>
      <c r="H583" s="1378"/>
      <c r="I583" s="1056" t="s">
        <v>222</v>
      </c>
      <c r="J583" s="1253"/>
      <c r="K583" s="1253"/>
      <c r="L583" s="1253"/>
      <c r="M583" s="1050"/>
      <c r="N583" s="540"/>
      <c r="O583" s="541"/>
      <c r="P583" s="540"/>
      <c r="Q583" s="540"/>
      <c r="R583" s="501"/>
    </row>
    <row r="584" spans="1:19" ht="25.5" customHeight="1">
      <c r="A584" s="640"/>
      <c r="B584" s="640"/>
      <c r="C584" s="640"/>
      <c r="D584" s="640"/>
      <c r="E584" s="640"/>
      <c r="F584" s="640"/>
      <c r="G584" s="363">
        <f t="shared" si="57"/>
        <v>576</v>
      </c>
      <c r="H584" s="1378"/>
      <c r="I584" s="1195" t="s">
        <v>462</v>
      </c>
      <c r="J584" s="1375"/>
      <c r="K584" s="1375"/>
      <c r="L584" s="1375"/>
      <c r="M584" s="1376"/>
      <c r="N584" s="568"/>
      <c r="O584" s="569"/>
      <c r="P584" s="568"/>
      <c r="Q584" s="568"/>
      <c r="R584" s="501">
        <f>SUM(R582:R583)</f>
        <v>0</v>
      </c>
    </row>
    <row r="585" spans="1:19" ht="28.5" customHeight="1">
      <c r="A585" s="640"/>
      <c r="B585" s="640"/>
      <c r="C585" s="640"/>
      <c r="D585" s="640"/>
      <c r="E585" s="640"/>
      <c r="F585" s="640"/>
      <c r="G585" s="363">
        <f t="shared" si="57"/>
        <v>577</v>
      </c>
      <c r="H585" s="1378"/>
      <c r="I585" s="1056" t="s">
        <v>463</v>
      </c>
      <c r="J585" s="1253"/>
      <c r="K585" s="1253"/>
      <c r="L585" s="1253"/>
      <c r="M585" s="1050"/>
      <c r="N585" s="527"/>
      <c r="O585" s="528"/>
      <c r="P585" s="527"/>
      <c r="Q585" s="527"/>
      <c r="R585" s="501"/>
    </row>
    <row r="586" spans="1:19" ht="23.25" customHeight="1">
      <c r="A586" s="640"/>
      <c r="B586" s="640"/>
      <c r="C586" s="640"/>
      <c r="D586" s="640"/>
      <c r="E586" s="640"/>
      <c r="F586" s="640"/>
      <c r="G586" s="363">
        <f t="shared" si="57"/>
        <v>578</v>
      </c>
      <c r="H586" s="1378"/>
      <c r="I586" s="1056" t="s">
        <v>464</v>
      </c>
      <c r="J586" s="1253"/>
      <c r="K586" s="1253"/>
      <c r="L586" s="1253"/>
      <c r="M586" s="1050"/>
      <c r="N586" s="527"/>
      <c r="O586" s="528"/>
      <c r="P586" s="527"/>
      <c r="Q586" s="527"/>
      <c r="R586" s="501"/>
    </row>
    <row r="587" spans="1:19" ht="31.5" customHeight="1">
      <c r="A587" s="640"/>
      <c r="B587" s="640"/>
      <c r="C587" s="640"/>
      <c r="D587" s="640"/>
      <c r="E587" s="640"/>
      <c r="F587" s="640"/>
      <c r="G587" s="363">
        <f t="shared" si="57"/>
        <v>579</v>
      </c>
      <c r="H587" s="989" t="s">
        <v>175</v>
      </c>
      <c r="I587" s="990"/>
      <c r="J587" s="991"/>
      <c r="K587" s="998" t="s">
        <v>820</v>
      </c>
      <c r="L587" s="999"/>
      <c r="M587" s="1000"/>
      <c r="N587" s="570"/>
      <c r="O587" s="563"/>
      <c r="P587" s="570"/>
      <c r="Q587" s="570"/>
      <c r="R587" s="391"/>
      <c r="S587" s="389"/>
    </row>
    <row r="588" spans="1:19" ht="28.5" customHeight="1">
      <c r="A588" s="640"/>
      <c r="B588" s="640"/>
      <c r="C588" s="640"/>
      <c r="D588" s="640"/>
      <c r="E588" s="640"/>
      <c r="F588" s="640"/>
      <c r="G588" s="363">
        <f t="shared" ref="G588:G650" si="59">G587+1</f>
        <v>580</v>
      </c>
      <c r="H588" s="992"/>
      <c r="I588" s="993"/>
      <c r="J588" s="994"/>
      <c r="K588" s="998" t="s">
        <v>19</v>
      </c>
      <c r="L588" s="999"/>
      <c r="M588" s="1000"/>
      <c r="N588" s="565"/>
      <c r="O588" s="565"/>
      <c r="P588" s="565"/>
      <c r="Q588" s="565"/>
      <c r="R588" s="402"/>
      <c r="S588" s="389"/>
    </row>
    <row r="589" spans="1:19" ht="24" customHeight="1">
      <c r="A589" s="640"/>
      <c r="B589" s="640"/>
      <c r="C589" s="640"/>
      <c r="D589" s="640"/>
      <c r="E589" s="640"/>
      <c r="F589" s="640"/>
      <c r="G589" s="363">
        <f t="shared" si="59"/>
        <v>581</v>
      </c>
      <c r="H589" s="992"/>
      <c r="I589" s="993"/>
      <c r="J589" s="994"/>
      <c r="K589" s="998" t="s">
        <v>48</v>
      </c>
      <c r="L589" s="999"/>
      <c r="M589" s="1000"/>
      <c r="N589" s="565"/>
      <c r="O589" s="565"/>
      <c r="P589" s="565"/>
      <c r="Q589" s="565"/>
      <c r="R589" s="402"/>
      <c r="S589" s="389"/>
    </row>
    <row r="590" spans="1:19" ht="27" customHeight="1">
      <c r="A590" s="640"/>
      <c r="B590" s="640"/>
      <c r="C590" s="640"/>
      <c r="D590" s="640"/>
      <c r="E590" s="640"/>
      <c r="F590" s="640"/>
      <c r="G590" s="363">
        <f t="shared" si="59"/>
        <v>582</v>
      </c>
      <c r="H590" s="995"/>
      <c r="I590" s="996"/>
      <c r="J590" s="997"/>
      <c r="K590" s="998" t="s">
        <v>872</v>
      </c>
      <c r="L590" s="999"/>
      <c r="M590" s="1000"/>
      <c r="N590" s="565"/>
      <c r="O590" s="565"/>
      <c r="P590" s="565"/>
      <c r="Q590" s="565"/>
      <c r="R590" s="402">
        <f>SUM(R587:R589)</f>
        <v>0</v>
      </c>
    </row>
    <row r="591" spans="1:19" ht="36.75" customHeight="1">
      <c r="A591" s="640"/>
      <c r="B591" s="640"/>
      <c r="C591" s="640"/>
      <c r="D591" s="640"/>
      <c r="E591" s="640"/>
      <c r="F591" s="640"/>
      <c r="G591" s="363">
        <f t="shared" si="59"/>
        <v>583</v>
      </c>
      <c r="H591" s="1054" t="s">
        <v>848</v>
      </c>
      <c r="I591" s="1145"/>
      <c r="J591" s="1145"/>
      <c r="K591" s="1145"/>
      <c r="L591" s="1145"/>
      <c r="M591" s="1087"/>
      <c r="N591" s="565"/>
      <c r="O591" s="565"/>
      <c r="P591" s="565"/>
      <c r="Q591" s="565"/>
      <c r="R591" s="402"/>
    </row>
    <row r="592" spans="1:19" ht="28.5" customHeight="1">
      <c r="A592" s="640"/>
      <c r="B592" s="640"/>
      <c r="C592" s="640"/>
      <c r="D592" s="640"/>
      <c r="E592" s="640"/>
      <c r="F592" s="640"/>
      <c r="G592" s="363">
        <f t="shared" si="59"/>
        <v>584</v>
      </c>
      <c r="H592" s="1054" t="s">
        <v>899</v>
      </c>
      <c r="I592" s="1145"/>
      <c r="J592" s="1145"/>
      <c r="K592" s="1145"/>
      <c r="L592" s="1145"/>
      <c r="M592" s="1087"/>
      <c r="N592" s="565"/>
      <c r="O592" s="565"/>
      <c r="P592" s="565"/>
      <c r="Q592" s="565"/>
      <c r="R592" s="402"/>
    </row>
    <row r="593" spans="1:31" ht="36.75" customHeight="1">
      <c r="A593" s="640"/>
      <c r="B593" s="640"/>
      <c r="C593" s="640"/>
      <c r="D593" s="640"/>
      <c r="E593" s="640"/>
      <c r="F593" s="640"/>
      <c r="G593" s="363">
        <f t="shared" si="59"/>
        <v>585</v>
      </c>
      <c r="H593" s="1054" t="s">
        <v>849</v>
      </c>
      <c r="I593" s="1145"/>
      <c r="J593" s="1145"/>
      <c r="K593" s="1145"/>
      <c r="L593" s="1145"/>
      <c r="M593" s="1087"/>
      <c r="N593" s="565"/>
      <c r="O593" s="565"/>
      <c r="P593" s="565"/>
      <c r="Q593" s="565"/>
      <c r="R593" s="402"/>
    </row>
    <row r="594" spans="1:31" ht="36.75" customHeight="1">
      <c r="A594" s="640"/>
      <c r="B594" s="640"/>
      <c r="C594" s="640"/>
      <c r="D594" s="640"/>
      <c r="E594" s="640"/>
      <c r="F594" s="640"/>
      <c r="G594" s="363">
        <f t="shared" si="59"/>
        <v>586</v>
      </c>
      <c r="H594" s="1054" t="s">
        <v>850</v>
      </c>
      <c r="I594" s="1145"/>
      <c r="J594" s="1145"/>
      <c r="K594" s="1145"/>
      <c r="L594" s="1145"/>
      <c r="M594" s="1087"/>
      <c r="N594" s="565"/>
      <c r="O594" s="565"/>
      <c r="P594" s="565"/>
      <c r="Q594" s="565"/>
      <c r="R594" s="402"/>
    </row>
    <row r="595" spans="1:31" ht="36.75" customHeight="1">
      <c r="A595" s="640"/>
      <c r="B595" s="640"/>
      <c r="C595" s="640"/>
      <c r="D595" s="640"/>
      <c r="E595" s="640"/>
      <c r="F595" s="640"/>
      <c r="G595" s="363">
        <f t="shared" si="59"/>
        <v>587</v>
      </c>
      <c r="H595" s="989" t="s">
        <v>867</v>
      </c>
      <c r="I595" s="1350"/>
      <c r="J595" s="1350"/>
      <c r="K595" s="1350"/>
      <c r="L595" s="1094" t="s">
        <v>868</v>
      </c>
      <c r="M595" s="1000"/>
      <c r="N595" s="565"/>
      <c r="O595" s="565"/>
      <c r="P595" s="565"/>
      <c r="Q595" s="565"/>
      <c r="R595" s="402"/>
    </row>
    <row r="596" spans="1:31" ht="28.5" customHeight="1">
      <c r="A596" s="640"/>
      <c r="B596" s="640"/>
      <c r="C596" s="640"/>
      <c r="D596" s="640"/>
      <c r="E596" s="640"/>
      <c r="F596" s="640"/>
      <c r="G596" s="363">
        <f t="shared" si="59"/>
        <v>588</v>
      </c>
      <c r="H596" s="1283"/>
      <c r="I596" s="1351"/>
      <c r="J596" s="1351"/>
      <c r="K596" s="1351"/>
      <c r="L596" s="1054" t="s">
        <v>862</v>
      </c>
      <c r="M596" s="1087"/>
      <c r="N596" s="565"/>
      <c r="O596" s="565"/>
      <c r="P596" s="565"/>
      <c r="Q596" s="565"/>
      <c r="R596" s="402"/>
    </row>
    <row r="597" spans="1:31" ht="26.25" customHeight="1">
      <c r="A597" s="640"/>
      <c r="B597" s="640"/>
      <c r="C597" s="640"/>
      <c r="D597" s="640"/>
      <c r="E597" s="640"/>
      <c r="F597" s="640"/>
      <c r="G597" s="363">
        <f t="shared" si="59"/>
        <v>589</v>
      </c>
      <c r="H597" s="1283"/>
      <c r="I597" s="1351"/>
      <c r="J597" s="1351"/>
      <c r="K597" s="1351"/>
      <c r="L597" s="1054" t="s">
        <v>688</v>
      </c>
      <c r="M597" s="1087"/>
      <c r="N597" s="565"/>
      <c r="O597" s="565"/>
      <c r="P597" s="565"/>
      <c r="Q597" s="565"/>
      <c r="R597" s="402"/>
    </row>
    <row r="598" spans="1:31" ht="31.5" customHeight="1">
      <c r="A598" s="640"/>
      <c r="B598" s="640"/>
      <c r="C598" s="640"/>
      <c r="D598" s="640"/>
      <c r="E598" s="640"/>
      <c r="F598" s="640"/>
      <c r="G598" s="363">
        <f t="shared" si="59"/>
        <v>590</v>
      </c>
      <c r="H598" s="1283"/>
      <c r="I598" s="1351"/>
      <c r="J598" s="1351"/>
      <c r="K598" s="1351"/>
      <c r="L598" s="1054" t="s">
        <v>863</v>
      </c>
      <c r="M598" s="1087"/>
      <c r="N598" s="565"/>
      <c r="O598" s="565"/>
      <c r="P598" s="565"/>
      <c r="Q598" s="565"/>
      <c r="R598" s="402"/>
    </row>
    <row r="599" spans="1:31" ht="30" customHeight="1">
      <c r="A599" s="640"/>
      <c r="B599" s="640"/>
      <c r="C599" s="640"/>
      <c r="D599" s="640"/>
      <c r="E599" s="640"/>
      <c r="F599" s="640"/>
      <c r="G599" s="363">
        <f t="shared" si="59"/>
        <v>591</v>
      </c>
      <c r="H599" s="1283"/>
      <c r="I599" s="1351"/>
      <c r="J599" s="1351"/>
      <c r="K599" s="1351"/>
      <c r="L599" s="1054" t="s">
        <v>864</v>
      </c>
      <c r="M599" s="1087"/>
      <c r="N599" s="565"/>
      <c r="O599" s="565"/>
      <c r="P599" s="565"/>
      <c r="Q599" s="565"/>
      <c r="R599" s="402"/>
    </row>
    <row r="600" spans="1:31" ht="29.25" customHeight="1">
      <c r="A600" s="640"/>
      <c r="B600" s="640"/>
      <c r="C600" s="640"/>
      <c r="D600" s="640"/>
      <c r="E600" s="640"/>
      <c r="F600" s="640"/>
      <c r="G600" s="363">
        <f t="shared" si="59"/>
        <v>592</v>
      </c>
      <c r="H600" s="1283"/>
      <c r="I600" s="1351"/>
      <c r="J600" s="1351"/>
      <c r="K600" s="1351"/>
      <c r="L600" s="1054" t="s">
        <v>865</v>
      </c>
      <c r="M600" s="1087"/>
      <c r="N600" s="565"/>
      <c r="O600" s="565"/>
      <c r="P600" s="565"/>
      <c r="Q600" s="565"/>
      <c r="R600" s="402"/>
    </row>
    <row r="601" spans="1:31" ht="26.25" customHeight="1">
      <c r="A601" s="640"/>
      <c r="B601" s="640"/>
      <c r="C601" s="640"/>
      <c r="D601" s="640"/>
      <c r="E601" s="640"/>
      <c r="F601" s="640"/>
      <c r="G601" s="363">
        <f t="shared" si="59"/>
        <v>593</v>
      </c>
      <c r="H601" s="1283"/>
      <c r="I601" s="1351"/>
      <c r="J601" s="1351"/>
      <c r="K601" s="1351"/>
      <c r="L601" s="1054" t="s">
        <v>861</v>
      </c>
      <c r="M601" s="1087"/>
      <c r="N601" s="565"/>
      <c r="O601" s="565"/>
      <c r="P601" s="565"/>
      <c r="Q601" s="565"/>
      <c r="R601" s="402"/>
    </row>
    <row r="602" spans="1:31" ht="27" customHeight="1">
      <c r="A602" s="640"/>
      <c r="B602" s="640"/>
      <c r="C602" s="640"/>
      <c r="D602" s="640"/>
      <c r="E602" s="640"/>
      <c r="F602" s="640"/>
      <c r="G602" s="363">
        <f t="shared" si="59"/>
        <v>594</v>
      </c>
      <c r="H602" s="1092"/>
      <c r="I602" s="1352"/>
      <c r="J602" s="1352"/>
      <c r="K602" s="1352"/>
      <c r="L602" s="1054" t="s">
        <v>866</v>
      </c>
      <c r="M602" s="1087"/>
      <c r="N602" s="565"/>
      <c r="O602" s="565"/>
      <c r="P602" s="565"/>
      <c r="Q602" s="565"/>
      <c r="R602" s="402">
        <f>SUM(R595:R601)</f>
        <v>0</v>
      </c>
    </row>
    <row r="603" spans="1:31" ht="30" customHeight="1">
      <c r="A603" s="640"/>
      <c r="B603" s="640"/>
      <c r="C603" s="640"/>
      <c r="D603" s="640"/>
      <c r="E603" s="640"/>
      <c r="F603" s="640"/>
      <c r="G603" s="363">
        <f t="shared" si="59"/>
        <v>595</v>
      </c>
      <c r="H603" s="1054" t="s">
        <v>851</v>
      </c>
      <c r="I603" s="1145"/>
      <c r="J603" s="1145"/>
      <c r="K603" s="1145"/>
      <c r="L603" s="1145"/>
      <c r="M603" s="1087"/>
      <c r="N603" s="565"/>
      <c r="O603" s="565"/>
      <c r="P603" s="565"/>
      <c r="Q603" s="565"/>
      <c r="R603" s="402"/>
    </row>
    <row r="604" spans="1:31" ht="29.25" customHeight="1">
      <c r="A604" s="640"/>
      <c r="B604" s="640"/>
      <c r="C604" s="640"/>
      <c r="D604" s="640"/>
      <c r="E604" s="640"/>
      <c r="F604" s="640"/>
      <c r="G604" s="363">
        <f t="shared" si="59"/>
        <v>596</v>
      </c>
      <c r="H604" s="1054" t="s">
        <v>852</v>
      </c>
      <c r="I604" s="1145"/>
      <c r="J604" s="1145"/>
      <c r="K604" s="1145"/>
      <c r="L604" s="1145"/>
      <c r="M604" s="1087"/>
      <c r="N604" s="565"/>
      <c r="O604" s="565"/>
      <c r="P604" s="565"/>
      <c r="Q604" s="565"/>
      <c r="R604" s="402"/>
    </row>
    <row r="605" spans="1:31" ht="29.25" customHeight="1">
      <c r="A605" s="640"/>
      <c r="B605" s="640"/>
      <c r="C605" s="640"/>
      <c r="D605" s="640"/>
      <c r="E605" s="640"/>
      <c r="F605" s="640"/>
      <c r="G605" s="363">
        <f t="shared" si="59"/>
        <v>597</v>
      </c>
      <c r="H605" s="1355" t="s">
        <v>118</v>
      </c>
      <c r="I605" s="1355"/>
      <c r="J605" s="1356"/>
      <c r="K605" s="1356"/>
      <c r="L605" s="1356"/>
      <c r="M605" s="1356"/>
      <c r="N605" s="1353" t="s">
        <v>377</v>
      </c>
      <c r="O605" s="1353"/>
      <c r="P605" s="1354"/>
      <c r="Q605" s="571"/>
      <c r="R605" s="572"/>
      <c r="S605" s="573"/>
      <c r="T605" s="573"/>
      <c r="U605" s="574"/>
      <c r="AC605" s="338"/>
      <c r="AD605" s="338"/>
      <c r="AE605" s="338"/>
    </row>
    <row r="606" spans="1:31" ht="30.75" customHeight="1">
      <c r="A606" s="640"/>
      <c r="B606" s="640"/>
      <c r="C606" s="640"/>
      <c r="D606" s="640"/>
      <c r="E606" s="640"/>
      <c r="F606" s="640"/>
      <c r="G606" s="363">
        <f t="shared" si="59"/>
        <v>598</v>
      </c>
      <c r="H606" s="1357"/>
      <c r="I606" s="1357"/>
      <c r="J606" s="1357"/>
      <c r="K606" s="1357"/>
      <c r="L606" s="1357"/>
      <c r="M606" s="1357"/>
      <c r="N606" s="575" t="s">
        <v>465</v>
      </c>
      <c r="O606" s="575" t="s">
        <v>809</v>
      </c>
      <c r="P606" s="575" t="s">
        <v>810</v>
      </c>
      <c r="Q606" s="571"/>
      <c r="R606" s="572"/>
      <c r="S606" s="573"/>
      <c r="T606" s="573"/>
      <c r="U606" s="574"/>
      <c r="AC606" s="338"/>
      <c r="AD606" s="338"/>
      <c r="AE606" s="338"/>
    </row>
    <row r="607" spans="1:31" ht="38.25" customHeight="1">
      <c r="A607" s="640"/>
      <c r="B607" s="640"/>
      <c r="C607" s="640"/>
      <c r="D607" s="640"/>
      <c r="E607" s="640"/>
      <c r="F607" s="640"/>
      <c r="G607" s="363">
        <f t="shared" si="59"/>
        <v>599</v>
      </c>
      <c r="H607" s="1359"/>
      <c r="I607" s="1358" t="s">
        <v>466</v>
      </c>
      <c r="J607" s="1120"/>
      <c r="K607" s="1245" t="s">
        <v>119</v>
      </c>
      <c r="L607" s="1245"/>
      <c r="M607" s="1245"/>
      <c r="N607" s="576"/>
      <c r="O607" s="577"/>
      <c r="P607" s="578"/>
      <c r="Q607" s="511"/>
      <c r="R607" s="579"/>
      <c r="S607" s="573"/>
      <c r="T607" s="573"/>
      <c r="U607" s="574"/>
      <c r="AC607" s="338"/>
      <c r="AD607" s="338"/>
      <c r="AE607" s="338"/>
    </row>
    <row r="608" spans="1:31" ht="27" customHeight="1">
      <c r="A608" s="640"/>
      <c r="B608" s="640"/>
      <c r="C608" s="640"/>
      <c r="D608" s="640"/>
      <c r="E608" s="640"/>
      <c r="F608" s="640"/>
      <c r="G608" s="363">
        <f t="shared" si="59"/>
        <v>600</v>
      </c>
      <c r="H608" s="1360"/>
      <c r="I608" s="1358"/>
      <c r="J608" s="1120"/>
      <c r="K608" s="1245" t="s">
        <v>120</v>
      </c>
      <c r="L608" s="1245"/>
      <c r="M608" s="1245"/>
      <c r="N608" s="576"/>
      <c r="O608" s="577"/>
      <c r="P608" s="580"/>
      <c r="Q608" s="581"/>
      <c r="R608" s="579"/>
      <c r="S608" s="557"/>
      <c r="T608" s="557"/>
      <c r="AC608" s="338"/>
      <c r="AD608" s="338"/>
      <c r="AE608" s="338"/>
    </row>
    <row r="609" spans="1:31" ht="26.25" customHeight="1">
      <c r="A609" s="640"/>
      <c r="B609" s="640"/>
      <c r="C609" s="640"/>
      <c r="D609" s="640"/>
      <c r="E609" s="640"/>
      <c r="F609" s="640"/>
      <c r="G609" s="363">
        <f t="shared" si="59"/>
        <v>601</v>
      </c>
      <c r="H609" s="1360"/>
      <c r="I609" s="1358"/>
      <c r="J609" s="1120"/>
      <c r="K609" s="1245" t="s">
        <v>467</v>
      </c>
      <c r="L609" s="1245"/>
      <c r="M609" s="1245"/>
      <c r="N609" s="576"/>
      <c r="O609" s="577"/>
      <c r="P609" s="578"/>
      <c r="Q609" s="581"/>
      <c r="R609" s="579"/>
      <c r="S609" s="557"/>
      <c r="T609" s="557"/>
      <c r="AC609" s="338"/>
      <c r="AD609" s="338"/>
      <c r="AE609" s="338"/>
    </row>
    <row r="610" spans="1:31" ht="42" customHeight="1">
      <c r="A610" s="640"/>
      <c r="B610" s="640"/>
      <c r="C610" s="640"/>
      <c r="D610" s="640"/>
      <c r="E610" s="640"/>
      <c r="F610" s="640"/>
      <c r="G610" s="363">
        <f t="shared" si="59"/>
        <v>602</v>
      </c>
      <c r="H610" s="1360"/>
      <c r="I610" s="1358"/>
      <c r="J610" s="1120"/>
      <c r="K610" s="1245" t="s">
        <v>468</v>
      </c>
      <c r="L610" s="1245"/>
      <c r="M610" s="1245"/>
      <c r="N610" s="576"/>
      <c r="O610" s="577"/>
      <c r="P610" s="578"/>
      <c r="Q610" s="581"/>
      <c r="R610" s="579"/>
      <c r="S610" s="557"/>
      <c r="T610" s="557"/>
      <c r="AC610" s="338"/>
      <c r="AD610" s="338"/>
      <c r="AE610" s="338"/>
    </row>
    <row r="611" spans="1:31" ht="35.25" customHeight="1">
      <c r="A611" s="640"/>
      <c r="B611" s="640"/>
      <c r="C611" s="640"/>
      <c r="D611" s="640"/>
      <c r="E611" s="640"/>
      <c r="F611" s="640"/>
      <c r="G611" s="363">
        <f t="shared" si="59"/>
        <v>603</v>
      </c>
      <c r="H611" s="1360"/>
      <c r="I611" s="1358"/>
      <c r="J611" s="1120"/>
      <c r="K611" s="1245" t="s">
        <v>469</v>
      </c>
      <c r="L611" s="1245"/>
      <c r="M611" s="1245"/>
      <c r="N611" s="576"/>
      <c r="O611" s="577"/>
      <c r="P611" s="578"/>
      <c r="Q611" s="581"/>
      <c r="R611" s="579"/>
      <c r="S611" s="557"/>
      <c r="T611" s="557"/>
      <c r="AC611" s="338"/>
      <c r="AD611" s="338"/>
      <c r="AE611" s="338"/>
    </row>
    <row r="612" spans="1:31" ht="37.5" customHeight="1">
      <c r="A612" s="640"/>
      <c r="B612" s="640"/>
      <c r="C612" s="640"/>
      <c r="D612" s="640"/>
      <c r="E612" s="640"/>
      <c r="F612" s="640"/>
      <c r="G612" s="363">
        <f t="shared" si="59"/>
        <v>604</v>
      </c>
      <c r="H612" s="1360"/>
      <c r="I612" s="1358"/>
      <c r="J612" s="1120"/>
      <c r="K612" s="1245" t="s">
        <v>470</v>
      </c>
      <c r="L612" s="1245"/>
      <c r="M612" s="1245"/>
      <c r="N612" s="576"/>
      <c r="O612" s="577"/>
      <c r="P612" s="578"/>
      <c r="Q612" s="581"/>
      <c r="R612" s="579"/>
      <c r="S612" s="557"/>
      <c r="T612" s="557"/>
      <c r="AC612" s="338"/>
      <c r="AD612" s="338"/>
      <c r="AE612" s="338"/>
    </row>
    <row r="613" spans="1:31" ht="25.5" customHeight="1">
      <c r="A613" s="640"/>
      <c r="B613" s="640"/>
      <c r="C613" s="640"/>
      <c r="D613" s="640"/>
      <c r="E613" s="640"/>
      <c r="F613" s="640"/>
      <c r="G613" s="363">
        <f t="shared" si="59"/>
        <v>605</v>
      </c>
      <c r="H613" s="1360"/>
      <c r="I613" s="1358" t="s">
        <v>471</v>
      </c>
      <c r="J613" s="1358"/>
      <c r="K613" s="1245" t="s">
        <v>472</v>
      </c>
      <c r="L613" s="1245"/>
      <c r="M613" s="1245"/>
      <c r="N613" s="576"/>
      <c r="O613" s="577"/>
      <c r="P613" s="578"/>
      <c r="Q613" s="511"/>
      <c r="R613" s="579"/>
      <c r="S613" s="557"/>
      <c r="T613" s="557"/>
      <c r="U613" s="557"/>
      <c r="V613" s="557"/>
      <c r="AC613" s="338"/>
      <c r="AD613" s="338"/>
      <c r="AE613" s="338"/>
    </row>
    <row r="614" spans="1:31" ht="24.75" customHeight="1">
      <c r="A614" s="640"/>
      <c r="B614" s="640"/>
      <c r="C614" s="640"/>
      <c r="D614" s="640"/>
      <c r="E614" s="640"/>
      <c r="F614" s="640"/>
      <c r="G614" s="363">
        <f t="shared" si="59"/>
        <v>606</v>
      </c>
      <c r="H614" s="1360"/>
      <c r="I614" s="1358"/>
      <c r="J614" s="1358"/>
      <c r="K614" s="1245" t="s">
        <v>473</v>
      </c>
      <c r="L614" s="1245"/>
      <c r="M614" s="1245"/>
      <c r="N614" s="576"/>
      <c r="O614" s="577"/>
      <c r="P614" s="576"/>
      <c r="Q614" s="511"/>
      <c r="R614" s="579"/>
      <c r="S614" s="557"/>
      <c r="T614" s="557"/>
      <c r="U614" s="557"/>
      <c r="V614" s="557"/>
      <c r="AC614" s="338"/>
      <c r="AD614" s="338"/>
      <c r="AE614" s="338"/>
    </row>
    <row r="615" spans="1:31" ht="23.25" customHeight="1">
      <c r="A615" s="640"/>
      <c r="B615" s="640"/>
      <c r="C615" s="640"/>
      <c r="D615" s="640"/>
      <c r="E615" s="640"/>
      <c r="F615" s="640"/>
      <c r="G615" s="363">
        <f t="shared" si="59"/>
        <v>607</v>
      </c>
      <c r="H615" s="1360"/>
      <c r="I615" s="1358"/>
      <c r="J615" s="1358"/>
      <c r="K615" s="1245" t="s">
        <v>474</v>
      </c>
      <c r="L615" s="1245"/>
      <c r="M615" s="1245"/>
      <c r="N615" s="576"/>
      <c r="O615" s="577"/>
      <c r="P615" s="578"/>
      <c r="Q615" s="511"/>
      <c r="R615" s="579"/>
      <c r="S615" s="557"/>
      <c r="T615" s="557"/>
      <c r="U615" s="557"/>
      <c r="V615" s="557"/>
      <c r="AC615" s="338"/>
      <c r="AD615" s="338"/>
      <c r="AE615" s="338"/>
    </row>
    <row r="616" spans="1:31" ht="22.5" customHeight="1">
      <c r="A616" s="640"/>
      <c r="B616" s="640"/>
      <c r="C616" s="640"/>
      <c r="D616" s="640"/>
      <c r="E616" s="640"/>
      <c r="F616" s="640"/>
      <c r="G616" s="363">
        <f t="shared" si="59"/>
        <v>608</v>
      </c>
      <c r="H616" s="1360"/>
      <c r="I616" s="1358"/>
      <c r="J616" s="1358"/>
      <c r="K616" s="1245" t="s">
        <v>475</v>
      </c>
      <c r="L616" s="1245"/>
      <c r="M616" s="1245"/>
      <c r="N616" s="576"/>
      <c r="O616" s="577"/>
      <c r="P616" s="578"/>
      <c r="Q616" s="511"/>
      <c r="R616" s="579"/>
      <c r="S616" s="557"/>
      <c r="T616" s="557"/>
      <c r="U616" s="557"/>
      <c r="V616" s="557"/>
      <c r="AC616" s="338"/>
      <c r="AD616" s="338"/>
      <c r="AE616" s="338"/>
    </row>
    <row r="617" spans="1:31" ht="23.25" customHeight="1">
      <c r="A617" s="640"/>
      <c r="B617" s="640"/>
      <c r="C617" s="640"/>
      <c r="D617" s="640"/>
      <c r="E617" s="640"/>
      <c r="F617" s="640"/>
      <c r="G617" s="363">
        <f t="shared" si="59"/>
        <v>609</v>
      </c>
      <c r="H617" s="1360"/>
      <c r="I617" s="1358"/>
      <c r="J617" s="1358"/>
      <c r="K617" s="1245" t="s">
        <v>476</v>
      </c>
      <c r="L617" s="1245"/>
      <c r="M617" s="1245"/>
      <c r="N617" s="576"/>
      <c r="O617" s="577"/>
      <c r="P617" s="578"/>
      <c r="Q617" s="511"/>
      <c r="R617" s="579"/>
      <c r="S617" s="557"/>
      <c r="T617" s="557"/>
      <c r="U617" s="557"/>
      <c r="V617" s="557"/>
      <c r="AC617" s="338"/>
      <c r="AD617" s="338"/>
      <c r="AE617" s="338"/>
    </row>
    <row r="618" spans="1:31" ht="25.5" customHeight="1">
      <c r="A618" s="640"/>
      <c r="B618" s="640"/>
      <c r="C618" s="640"/>
      <c r="D618" s="640"/>
      <c r="E618" s="640"/>
      <c r="F618" s="640"/>
      <c r="G618" s="363">
        <f t="shared" si="59"/>
        <v>610</v>
      </c>
      <c r="H618" s="1360"/>
      <c r="I618" s="1358"/>
      <c r="J618" s="1358"/>
      <c r="K618" s="1245" t="s">
        <v>477</v>
      </c>
      <c r="L618" s="1245"/>
      <c r="M618" s="1245"/>
      <c r="N618" s="576"/>
      <c r="O618" s="577"/>
      <c r="P618" s="578"/>
      <c r="Q618" s="511"/>
      <c r="R618" s="579"/>
      <c r="S618" s="557"/>
      <c r="T618" s="557"/>
      <c r="U618" s="557"/>
      <c r="V618" s="557"/>
      <c r="AC618" s="338"/>
      <c r="AD618" s="338"/>
      <c r="AE618" s="338"/>
    </row>
    <row r="619" spans="1:31" ht="25.5" customHeight="1">
      <c r="A619" s="640"/>
      <c r="B619" s="640"/>
      <c r="C619" s="640"/>
      <c r="D619" s="640"/>
      <c r="E619" s="640"/>
      <c r="F619" s="640"/>
      <c r="G619" s="363">
        <f t="shared" si="59"/>
        <v>611</v>
      </c>
      <c r="H619" s="1361"/>
      <c r="I619" s="1362" t="s">
        <v>478</v>
      </c>
      <c r="J619" s="1363"/>
      <c r="K619" s="1363"/>
      <c r="L619" s="1363"/>
      <c r="M619" s="1363"/>
      <c r="N619" s="582">
        <f>IF(SUM(N607:N618)-SUM(O607:O618)&gt;0,SUM(N607:N618)-SUM(O607:O618),0)</f>
        <v>0</v>
      </c>
      <c r="O619" s="583">
        <f>IF(SUM(O607:O618)-SUM(N607:N618)&gt;0,SUM(O607:O618)-SUM(N607:N618),0)</f>
        <v>0</v>
      </c>
      <c r="P619" s="584">
        <f>SUM(P607:P618)</f>
        <v>0</v>
      </c>
      <c r="Q619" s="571"/>
      <c r="R619" s="572"/>
      <c r="S619" s="557"/>
      <c r="T619" s="557"/>
      <c r="U619" s="557"/>
      <c r="V619" s="557"/>
      <c r="AC619" s="338"/>
      <c r="AD619" s="338"/>
      <c r="AE619" s="338"/>
    </row>
    <row r="620" spans="1:31" ht="30" customHeight="1">
      <c r="A620" s="640"/>
      <c r="B620" s="640"/>
      <c r="C620" s="640"/>
      <c r="D620" s="640"/>
      <c r="E620" s="640"/>
      <c r="F620" s="640"/>
      <c r="G620" s="363">
        <f t="shared" si="59"/>
        <v>612</v>
      </c>
      <c r="H620" s="1311" t="s">
        <v>121</v>
      </c>
      <c r="I620" s="1312"/>
      <c r="J620" s="1312"/>
      <c r="K620" s="1312"/>
      <c r="L620" s="1312"/>
      <c r="M620" s="1312"/>
      <c r="N620" s="585">
        <f>IF(N361+(N619-O619)&gt;0,N361+(N619-O619),0)</f>
        <v>0</v>
      </c>
      <c r="O620" s="586">
        <f>IF(N361+(N619-O619)&lt;0,(N361+(N619-O619))*(-1),0)</f>
        <v>0</v>
      </c>
      <c r="P620" s="587"/>
      <c r="Q620" s="588"/>
      <c r="R620" s="589"/>
      <c r="S620" s="557"/>
      <c r="T620" s="557"/>
      <c r="U620" s="557"/>
      <c r="V620" s="557"/>
      <c r="AC620" s="338"/>
      <c r="AD620" s="338"/>
      <c r="AE620" s="338"/>
    </row>
    <row r="621" spans="1:31" ht="25.5" customHeight="1">
      <c r="A621" s="640"/>
      <c r="B621" s="640"/>
      <c r="C621" s="640"/>
      <c r="D621" s="640"/>
      <c r="E621" s="640"/>
      <c r="F621" s="640"/>
      <c r="G621" s="363">
        <f t="shared" si="59"/>
        <v>613</v>
      </c>
      <c r="H621" s="1335" t="s">
        <v>479</v>
      </c>
      <c r="I621" s="1336"/>
      <c r="J621" s="1336"/>
      <c r="K621" s="1336"/>
      <c r="L621" s="1336"/>
      <c r="M621" s="1336"/>
      <c r="N621" s="590" t="s">
        <v>377</v>
      </c>
      <c r="O621" s="591"/>
      <c r="P621" s="592"/>
      <c r="Q621" s="593"/>
      <c r="R621" s="594"/>
      <c r="S621" s="557"/>
      <c r="T621" s="557"/>
      <c r="U621" s="557"/>
      <c r="V621" s="557"/>
      <c r="AC621" s="338"/>
      <c r="AD621" s="338"/>
      <c r="AE621" s="338"/>
    </row>
    <row r="622" spans="1:31" ht="28.5" customHeight="1">
      <c r="A622" s="640"/>
      <c r="B622" s="640"/>
      <c r="C622" s="640"/>
      <c r="D622" s="640"/>
      <c r="E622" s="640"/>
      <c r="F622" s="640"/>
      <c r="G622" s="363">
        <f t="shared" si="59"/>
        <v>614</v>
      </c>
      <c r="H622" s="595"/>
      <c r="I622" s="1260" t="s">
        <v>480</v>
      </c>
      <c r="J622" s="1260"/>
      <c r="K622" s="1260"/>
      <c r="L622" s="1244" t="s">
        <v>481</v>
      </c>
      <c r="M622" s="1244"/>
      <c r="N622" s="596"/>
      <c r="O622" s="597"/>
      <c r="P622" s="598"/>
      <c r="Q622" s="599"/>
      <c r="R622" s="579"/>
      <c r="S622" s="557"/>
      <c r="T622" s="557"/>
      <c r="U622" s="557"/>
      <c r="V622" s="557"/>
      <c r="AC622" s="338"/>
      <c r="AD622" s="338"/>
      <c r="AE622" s="338"/>
    </row>
    <row r="623" spans="1:31" ht="28.5" customHeight="1">
      <c r="A623" s="640"/>
      <c r="B623" s="640"/>
      <c r="C623" s="640"/>
      <c r="D623" s="640"/>
      <c r="E623" s="640"/>
      <c r="F623" s="640"/>
      <c r="G623" s="363">
        <f t="shared" si="59"/>
        <v>615</v>
      </c>
      <c r="H623" s="595"/>
      <c r="I623" s="1337"/>
      <c r="J623" s="1337"/>
      <c r="K623" s="1337"/>
      <c r="L623" s="1069" t="s">
        <v>893</v>
      </c>
      <c r="M623" s="1069"/>
      <c r="N623" s="600"/>
      <c r="O623" s="601"/>
      <c r="P623" s="602"/>
      <c r="Q623" s="603"/>
      <c r="R623" s="604"/>
      <c r="S623" s="557"/>
      <c r="T623" s="557"/>
      <c r="U623" s="557"/>
      <c r="V623" s="557"/>
      <c r="AC623" s="338"/>
      <c r="AD623" s="338"/>
      <c r="AE623" s="338"/>
    </row>
    <row r="624" spans="1:31" ht="28.5" customHeight="1">
      <c r="A624" s="640"/>
      <c r="B624" s="640"/>
      <c r="C624" s="640"/>
      <c r="D624" s="640"/>
      <c r="E624" s="640"/>
      <c r="F624" s="640"/>
      <c r="G624" s="363">
        <f t="shared" si="59"/>
        <v>616</v>
      </c>
      <c r="H624" s="595"/>
      <c r="I624" s="1337"/>
      <c r="J624" s="1337"/>
      <c r="K624" s="1337"/>
      <c r="L624" s="1069" t="s">
        <v>894</v>
      </c>
      <c r="M624" s="1069"/>
      <c r="N624" s="600"/>
      <c r="O624" s="601"/>
      <c r="P624" s="602"/>
      <c r="Q624" s="603"/>
      <c r="R624" s="604"/>
      <c r="S624" s="557"/>
      <c r="T624" s="557"/>
      <c r="U624" s="557"/>
      <c r="V624" s="557"/>
      <c r="AC624" s="338"/>
      <c r="AD624" s="338"/>
      <c r="AE624" s="338"/>
    </row>
    <row r="625" spans="1:31" ht="28.5" customHeight="1">
      <c r="A625" s="640"/>
      <c r="B625" s="640"/>
      <c r="C625" s="640"/>
      <c r="D625" s="640"/>
      <c r="E625" s="640"/>
      <c r="F625" s="640"/>
      <c r="G625" s="363">
        <f t="shared" si="59"/>
        <v>617</v>
      </c>
      <c r="H625" s="595"/>
      <c r="I625" s="1260"/>
      <c r="J625" s="1260"/>
      <c r="K625" s="1260"/>
      <c r="L625" s="1244" t="s">
        <v>895</v>
      </c>
      <c r="M625" s="1244"/>
      <c r="N625" s="596"/>
      <c r="O625" s="597"/>
      <c r="P625" s="598"/>
      <c r="Q625" s="599"/>
      <c r="R625" s="579"/>
      <c r="S625" s="557"/>
      <c r="T625" s="557"/>
      <c r="U625" s="557"/>
      <c r="V625" s="557"/>
      <c r="AC625" s="338"/>
      <c r="AD625" s="338"/>
      <c r="AE625" s="338"/>
    </row>
    <row r="626" spans="1:31" ht="30" customHeight="1">
      <c r="A626" s="640"/>
      <c r="B626" s="640"/>
      <c r="C626" s="640"/>
      <c r="D626" s="640"/>
      <c r="E626" s="640"/>
      <c r="F626" s="640"/>
      <c r="G626" s="363">
        <f t="shared" si="59"/>
        <v>618</v>
      </c>
      <c r="H626" s="595"/>
      <c r="I626" s="1244" t="s">
        <v>482</v>
      </c>
      <c r="J626" s="1244"/>
      <c r="K626" s="1244"/>
      <c r="L626" s="1244"/>
      <c r="M626" s="1244"/>
      <c r="N626" s="596"/>
      <c r="O626" s="597"/>
      <c r="P626" s="598"/>
      <c r="Q626" s="599"/>
      <c r="R626" s="579"/>
      <c r="S626" s="557"/>
      <c r="T626" s="557"/>
      <c r="U626" s="557"/>
      <c r="V626" s="557"/>
      <c r="AC626" s="338"/>
      <c r="AD626" s="338"/>
      <c r="AE626" s="338"/>
    </row>
    <row r="627" spans="1:31" ht="27" customHeight="1">
      <c r="A627" s="640"/>
      <c r="B627" s="640"/>
      <c r="C627" s="640"/>
      <c r="D627" s="640"/>
      <c r="E627" s="640"/>
      <c r="F627" s="640"/>
      <c r="G627" s="363">
        <f t="shared" si="59"/>
        <v>619</v>
      </c>
      <c r="H627" s="605"/>
      <c r="I627" s="1244" t="s">
        <v>683</v>
      </c>
      <c r="J627" s="1244"/>
      <c r="K627" s="1244"/>
      <c r="L627" s="1244"/>
      <c r="M627" s="1244"/>
      <c r="N627" s="596"/>
      <c r="O627" s="597"/>
      <c r="P627" s="598"/>
      <c r="Q627" s="599"/>
      <c r="R627" s="579"/>
      <c r="S627" s="557"/>
      <c r="T627" s="557"/>
      <c r="AC627" s="338"/>
      <c r="AD627" s="338"/>
      <c r="AE627" s="338"/>
    </row>
    <row r="628" spans="1:31" ht="23.25" customHeight="1">
      <c r="A628" s="640"/>
      <c r="B628" s="640"/>
      <c r="C628" s="640"/>
      <c r="D628" s="640"/>
      <c r="E628" s="640"/>
      <c r="F628" s="640"/>
      <c r="G628" s="363">
        <f t="shared" si="59"/>
        <v>620</v>
      </c>
      <c r="H628" s="606"/>
      <c r="I628" s="1347" t="s">
        <v>483</v>
      </c>
      <c r="J628" s="1347"/>
      <c r="K628" s="1347"/>
      <c r="L628" s="1347"/>
      <c r="M628" s="1347"/>
      <c r="N628" s="607">
        <f>N622+N623-N624+N625+N626-N627</f>
        <v>0</v>
      </c>
      <c r="O628" s="608"/>
      <c r="P628" s="609"/>
      <c r="Q628" s="610"/>
      <c r="R628" s="611"/>
      <c r="S628" s="557"/>
      <c r="T628" s="557"/>
      <c r="AC628" s="338"/>
      <c r="AD628" s="338"/>
      <c r="AE628" s="338"/>
    </row>
    <row r="629" spans="1:31" ht="32.25" customHeight="1">
      <c r="A629" s="640"/>
      <c r="B629" s="640"/>
      <c r="C629" s="640"/>
      <c r="D629" s="640"/>
      <c r="E629" s="640"/>
      <c r="F629" s="640"/>
      <c r="G629" s="363">
        <f t="shared" si="59"/>
        <v>621</v>
      </c>
      <c r="H629" s="1348" t="s">
        <v>722</v>
      </c>
      <c r="I629" s="1349"/>
      <c r="J629" s="1349"/>
      <c r="K629" s="1349"/>
      <c r="L629" s="1349"/>
      <c r="M629" s="1349"/>
      <c r="N629" s="612" t="s">
        <v>377</v>
      </c>
      <c r="O629" s="612" t="s">
        <v>808</v>
      </c>
      <c r="P629" s="613"/>
      <c r="Q629" s="614"/>
      <c r="R629" s="615" t="s">
        <v>378</v>
      </c>
    </row>
    <row r="630" spans="1:31" ht="25.5" customHeight="1">
      <c r="A630" s="640"/>
      <c r="B630" s="640"/>
      <c r="C630" s="640"/>
      <c r="D630" s="640"/>
      <c r="E630" s="640"/>
      <c r="F630" s="640"/>
      <c r="G630" s="363">
        <f t="shared" si="59"/>
        <v>622</v>
      </c>
      <c r="H630" s="1313"/>
      <c r="I630" s="1317" t="s">
        <v>23</v>
      </c>
      <c r="J630" s="1318"/>
      <c r="K630" s="1056" t="s">
        <v>484</v>
      </c>
      <c r="L630" s="1002"/>
      <c r="M630" s="1003"/>
      <c r="N630" s="493"/>
      <c r="O630" s="616"/>
      <c r="P630" s="617"/>
      <c r="Q630" s="618"/>
      <c r="R630" s="488"/>
    </row>
    <row r="631" spans="1:31" ht="28.5" customHeight="1">
      <c r="A631" s="640"/>
      <c r="B631" s="640"/>
      <c r="C631" s="640"/>
      <c r="D631" s="640"/>
      <c r="E631" s="640"/>
      <c r="F631" s="640"/>
      <c r="G631" s="363">
        <f t="shared" si="59"/>
        <v>623</v>
      </c>
      <c r="H631" s="1314"/>
      <c r="I631" s="1318"/>
      <c r="J631" s="1318"/>
      <c r="K631" s="1056" t="s">
        <v>741</v>
      </c>
      <c r="L631" s="1002"/>
      <c r="M631" s="1003"/>
      <c r="N631" s="547"/>
      <c r="O631" s="619"/>
      <c r="P631" s="620"/>
      <c r="Q631" s="621"/>
      <c r="R631" s="488"/>
    </row>
    <row r="632" spans="1:31" ht="28.5" customHeight="1">
      <c r="A632" s="640"/>
      <c r="B632" s="640"/>
      <c r="C632" s="640"/>
      <c r="D632" s="640"/>
      <c r="E632" s="640"/>
      <c r="F632" s="640"/>
      <c r="G632" s="363">
        <f t="shared" si="59"/>
        <v>624</v>
      </c>
      <c r="H632" s="1315"/>
      <c r="I632" s="1319"/>
      <c r="J632" s="1319"/>
      <c r="K632" s="986" t="s">
        <v>721</v>
      </c>
      <c r="L632" s="1058"/>
      <c r="M632" s="1051"/>
      <c r="N632" s="493"/>
      <c r="O632" s="622"/>
      <c r="P632" s="620"/>
      <c r="Q632" s="621"/>
      <c r="R632" s="493"/>
    </row>
    <row r="633" spans="1:31" ht="24.75" customHeight="1">
      <c r="A633" s="640"/>
      <c r="B633" s="640"/>
      <c r="C633" s="640"/>
      <c r="D633" s="640"/>
      <c r="E633" s="640"/>
      <c r="F633" s="640"/>
      <c r="G633" s="363">
        <f t="shared" si="59"/>
        <v>625</v>
      </c>
      <c r="H633" s="1314"/>
      <c r="I633" s="1318"/>
      <c r="J633" s="1318"/>
      <c r="K633" s="1056" t="s">
        <v>486</v>
      </c>
      <c r="L633" s="1002"/>
      <c r="M633" s="1003"/>
      <c r="N633" s="493"/>
      <c r="O633" s="622"/>
      <c r="P633" s="620"/>
      <c r="Q633" s="621"/>
      <c r="R633" s="623"/>
    </row>
    <row r="634" spans="1:31" ht="22.5" customHeight="1">
      <c r="A634" s="640"/>
      <c r="B634" s="640"/>
      <c r="C634" s="640"/>
      <c r="D634" s="640"/>
      <c r="E634" s="640"/>
      <c r="F634" s="640"/>
      <c r="G634" s="363">
        <f t="shared" si="59"/>
        <v>626</v>
      </c>
      <c r="H634" s="1314"/>
      <c r="I634" s="1318"/>
      <c r="J634" s="1318"/>
      <c r="K634" s="1056" t="s">
        <v>720</v>
      </c>
      <c r="L634" s="1002"/>
      <c r="M634" s="1003"/>
      <c r="N634" s="493"/>
      <c r="O634" s="622"/>
      <c r="P634" s="620"/>
      <c r="Q634" s="621"/>
      <c r="R634" s="623"/>
    </row>
    <row r="635" spans="1:31" ht="36.75" customHeight="1">
      <c r="A635" s="640"/>
      <c r="B635" s="640"/>
      <c r="C635" s="640"/>
      <c r="D635" s="640"/>
      <c r="E635" s="640"/>
      <c r="F635" s="640"/>
      <c r="G635" s="363">
        <f t="shared" si="59"/>
        <v>627</v>
      </c>
      <c r="H635" s="1314"/>
      <c r="I635" s="1318"/>
      <c r="J635" s="1318"/>
      <c r="K635" s="1056" t="s">
        <v>487</v>
      </c>
      <c r="L635" s="1002"/>
      <c r="M635" s="1003"/>
      <c r="N635" s="493"/>
      <c r="O635" s="622"/>
      <c r="P635" s="620"/>
      <c r="Q635" s="621"/>
      <c r="R635" s="623"/>
    </row>
    <row r="636" spans="1:31" ht="36.75" customHeight="1">
      <c r="A636" s="640"/>
      <c r="B636" s="640"/>
      <c r="C636" s="640"/>
      <c r="D636" s="640"/>
      <c r="E636" s="640"/>
      <c r="F636" s="640"/>
      <c r="G636" s="363">
        <f t="shared" si="59"/>
        <v>628</v>
      </c>
      <c r="H636" s="1316"/>
      <c r="I636" s="1320"/>
      <c r="J636" s="1320"/>
      <c r="K636" s="1056" t="s">
        <v>488</v>
      </c>
      <c r="L636" s="1002"/>
      <c r="M636" s="1003"/>
      <c r="N636" s="622"/>
      <c r="O636" s="622"/>
      <c r="P636" s="620"/>
      <c r="Q636" s="621"/>
      <c r="R636" s="624"/>
    </row>
    <row r="637" spans="1:31" ht="29.25" customHeight="1">
      <c r="A637" s="640"/>
      <c r="B637" s="640"/>
      <c r="C637" s="640"/>
      <c r="D637" s="640"/>
      <c r="E637" s="640"/>
      <c r="F637" s="640"/>
      <c r="G637" s="363">
        <f t="shared" si="59"/>
        <v>629</v>
      </c>
      <c r="H637" s="1316"/>
      <c r="I637" s="1320"/>
      <c r="J637" s="1320"/>
      <c r="K637" s="1056" t="s">
        <v>896</v>
      </c>
      <c r="L637" s="1002"/>
      <c r="M637" s="1003"/>
      <c r="N637" s="619"/>
      <c r="O637" s="619"/>
      <c r="P637" s="620"/>
      <c r="Q637" s="621"/>
      <c r="R637" s="625">
        <v>0</v>
      </c>
    </row>
    <row r="638" spans="1:31" ht="35.25" customHeight="1">
      <c r="A638" s="640"/>
      <c r="B638" s="640"/>
      <c r="C638" s="640"/>
      <c r="D638" s="640"/>
      <c r="E638" s="640"/>
      <c r="F638" s="640"/>
      <c r="G638" s="363">
        <f t="shared" si="59"/>
        <v>630</v>
      </c>
      <c r="H638" s="1316"/>
      <c r="I638" s="1320"/>
      <c r="J638" s="1320"/>
      <c r="K638" s="1056" t="s">
        <v>897</v>
      </c>
      <c r="L638" s="1002"/>
      <c r="M638" s="1003"/>
      <c r="N638" s="619"/>
      <c r="O638" s="619"/>
      <c r="P638" s="620"/>
      <c r="Q638" s="621"/>
      <c r="R638" s="625">
        <v>0</v>
      </c>
    </row>
    <row r="639" spans="1:31" ht="27.75" customHeight="1">
      <c r="A639" s="640"/>
      <c r="B639" s="640"/>
      <c r="C639" s="640"/>
      <c r="D639" s="640"/>
      <c r="E639" s="640"/>
      <c r="F639" s="640"/>
      <c r="G639" s="363">
        <f t="shared" si="59"/>
        <v>631</v>
      </c>
      <c r="H639" s="1314"/>
      <c r="I639" s="1318"/>
      <c r="J639" s="1318"/>
      <c r="K639" s="1056" t="s">
        <v>885</v>
      </c>
      <c r="L639" s="1002"/>
      <c r="M639" s="1003"/>
      <c r="N639" s="547"/>
      <c r="O639" s="619"/>
      <c r="P639" s="620"/>
      <c r="Q639" s="621"/>
      <c r="R639" s="501">
        <v>0</v>
      </c>
    </row>
    <row r="640" spans="1:31" ht="41.25" customHeight="1">
      <c r="A640" s="640"/>
      <c r="B640" s="640"/>
      <c r="C640" s="640"/>
      <c r="D640" s="640"/>
      <c r="E640" s="640"/>
      <c r="F640" s="640"/>
      <c r="G640" s="363">
        <f t="shared" si="59"/>
        <v>632</v>
      </c>
      <c r="H640" s="1314"/>
      <c r="I640" s="1321" t="s">
        <v>489</v>
      </c>
      <c r="J640" s="1322"/>
      <c r="K640" s="1056" t="s">
        <v>490</v>
      </c>
      <c r="L640" s="1002"/>
      <c r="M640" s="1003"/>
      <c r="N640" s="493"/>
      <c r="O640" s="622"/>
      <c r="P640" s="620"/>
      <c r="Q640" s="621"/>
      <c r="R640" s="488"/>
    </row>
    <row r="641" spans="1:18" ht="40.5" customHeight="1">
      <c r="A641" s="640"/>
      <c r="B641" s="640"/>
      <c r="C641" s="640"/>
      <c r="D641" s="640"/>
      <c r="E641" s="640"/>
      <c r="F641" s="640"/>
      <c r="G641" s="363">
        <f t="shared" si="59"/>
        <v>633</v>
      </c>
      <c r="H641" s="1314"/>
      <c r="I641" s="1323"/>
      <c r="J641" s="1324"/>
      <c r="K641" s="1056" t="s">
        <v>492</v>
      </c>
      <c r="L641" s="1002"/>
      <c r="M641" s="1003"/>
      <c r="N641" s="493"/>
      <c r="O641" s="622"/>
      <c r="P641" s="620"/>
      <c r="Q641" s="621"/>
      <c r="R641" s="501"/>
    </row>
    <row r="642" spans="1:18" ht="45.75" customHeight="1">
      <c r="A642" s="640"/>
      <c r="B642" s="640"/>
      <c r="C642" s="640"/>
      <c r="D642" s="640"/>
      <c r="E642" s="640"/>
      <c r="F642" s="640"/>
      <c r="G642" s="363">
        <f t="shared" si="59"/>
        <v>634</v>
      </c>
      <c r="H642" s="1314"/>
      <c r="I642" s="1323"/>
      <c r="J642" s="1324"/>
      <c r="K642" s="1056" t="s">
        <v>491</v>
      </c>
      <c r="L642" s="1002"/>
      <c r="M642" s="1003"/>
      <c r="N642" s="493"/>
      <c r="O642" s="622"/>
      <c r="P642" s="620"/>
      <c r="Q642" s="621"/>
      <c r="R642" s="623"/>
    </row>
    <row r="643" spans="1:18" ht="36" customHeight="1">
      <c r="A643" s="640"/>
      <c r="B643" s="640"/>
      <c r="C643" s="640"/>
      <c r="D643" s="640"/>
      <c r="E643" s="640"/>
      <c r="F643" s="640"/>
      <c r="G643" s="363">
        <f t="shared" si="59"/>
        <v>635</v>
      </c>
      <c r="H643" s="1316"/>
      <c r="I643" s="1323"/>
      <c r="J643" s="1324"/>
      <c r="K643" s="1056" t="s">
        <v>485</v>
      </c>
      <c r="L643" s="1197"/>
      <c r="M643" s="1198"/>
      <c r="N643" s="622"/>
      <c r="O643" s="622"/>
      <c r="P643" s="620"/>
      <c r="Q643" s="621"/>
      <c r="R643" s="624"/>
    </row>
    <row r="644" spans="1:18" ht="33.75" customHeight="1">
      <c r="A644" s="640"/>
      <c r="B644" s="640"/>
      <c r="C644" s="640"/>
      <c r="D644" s="640"/>
      <c r="E644" s="640"/>
      <c r="F644" s="640"/>
      <c r="G644" s="363">
        <f t="shared" si="59"/>
        <v>636</v>
      </c>
      <c r="H644" s="1314"/>
      <c r="I644" s="1325"/>
      <c r="J644" s="1326"/>
      <c r="K644" s="1056" t="s">
        <v>493</v>
      </c>
      <c r="L644" s="1002"/>
      <c r="M644" s="1003"/>
      <c r="N644" s="493"/>
      <c r="O644" s="622"/>
      <c r="P644" s="620"/>
      <c r="Q644" s="621"/>
      <c r="R644" s="626"/>
    </row>
    <row r="645" spans="1:18" ht="36" customHeight="1">
      <c r="A645" s="640"/>
      <c r="B645" s="640"/>
      <c r="C645" s="640"/>
      <c r="D645" s="640"/>
      <c r="E645" s="640"/>
      <c r="F645" s="640"/>
      <c r="G645" s="363">
        <f t="shared" si="59"/>
        <v>637</v>
      </c>
      <c r="H645" s="1314"/>
      <c r="I645" s="1327"/>
      <c r="J645" s="1328"/>
      <c r="K645" s="1056" t="s">
        <v>494</v>
      </c>
      <c r="L645" s="1002"/>
      <c r="M645" s="1003"/>
      <c r="N645" s="493"/>
      <c r="O645" s="622"/>
      <c r="P645" s="620"/>
      <c r="Q645" s="621"/>
      <c r="R645" s="623"/>
    </row>
    <row r="646" spans="1:18" ht="30.75" customHeight="1">
      <c r="A646" s="640"/>
      <c r="B646" s="640"/>
      <c r="C646" s="640"/>
      <c r="D646" s="640"/>
      <c r="E646" s="640"/>
      <c r="F646" s="640"/>
      <c r="G646" s="363">
        <f t="shared" si="59"/>
        <v>638</v>
      </c>
      <c r="H646" s="1314"/>
      <c r="I646" s="1329" t="s">
        <v>209</v>
      </c>
      <c r="J646" s="1330"/>
      <c r="K646" s="1056" t="s">
        <v>170</v>
      </c>
      <c r="L646" s="1002"/>
      <c r="M646" s="1003"/>
      <c r="N646" s="493"/>
      <c r="O646" s="622"/>
      <c r="P646" s="620"/>
      <c r="Q646" s="621"/>
      <c r="R646" s="501"/>
    </row>
    <row r="647" spans="1:18" ht="30" customHeight="1">
      <c r="A647" s="640"/>
      <c r="B647" s="640"/>
      <c r="C647" s="640"/>
      <c r="D647" s="640"/>
      <c r="E647" s="640"/>
      <c r="F647" s="640"/>
      <c r="G647" s="363">
        <f t="shared" si="59"/>
        <v>639</v>
      </c>
      <c r="H647" s="1314"/>
      <c r="I647" s="1330"/>
      <c r="J647" s="1330"/>
      <c r="K647" s="1056" t="s">
        <v>171</v>
      </c>
      <c r="L647" s="1002"/>
      <c r="M647" s="1003"/>
      <c r="N647" s="493"/>
      <c r="O647" s="622"/>
      <c r="P647" s="620"/>
      <c r="Q647" s="621"/>
      <c r="R647" s="501"/>
    </row>
    <row r="648" spans="1:18" ht="26.25" customHeight="1">
      <c r="A648" s="640"/>
      <c r="B648" s="640"/>
      <c r="C648" s="640"/>
      <c r="D648" s="640"/>
      <c r="E648" s="640"/>
      <c r="F648" s="640"/>
      <c r="G648" s="363">
        <f t="shared" si="59"/>
        <v>640</v>
      </c>
      <c r="H648" s="1314"/>
      <c r="I648" s="1330"/>
      <c r="J648" s="1330"/>
      <c r="K648" s="1056" t="s">
        <v>172</v>
      </c>
      <c r="L648" s="1002"/>
      <c r="M648" s="1003"/>
      <c r="N648" s="493"/>
      <c r="O648" s="622"/>
      <c r="P648" s="620"/>
      <c r="Q648" s="621"/>
      <c r="R648" s="501"/>
    </row>
    <row r="649" spans="1:18" ht="34.5" customHeight="1">
      <c r="A649" s="640"/>
      <c r="B649" s="640"/>
      <c r="C649" s="640"/>
      <c r="D649" s="640"/>
      <c r="E649" s="640"/>
      <c r="F649" s="640"/>
      <c r="G649" s="363">
        <f t="shared" si="59"/>
        <v>641</v>
      </c>
      <c r="H649" s="1314"/>
      <c r="I649" s="1330"/>
      <c r="J649" s="1330"/>
      <c r="K649" s="1056" t="s">
        <v>684</v>
      </c>
      <c r="L649" s="1002"/>
      <c r="M649" s="1003"/>
      <c r="N649" s="493"/>
      <c r="O649" s="622"/>
      <c r="P649" s="620"/>
      <c r="Q649" s="621"/>
      <c r="R649" s="501"/>
    </row>
    <row r="650" spans="1:18" ht="22.5" customHeight="1">
      <c r="A650" s="640"/>
      <c r="B650" s="640"/>
      <c r="C650" s="640"/>
      <c r="D650" s="640"/>
      <c r="E650" s="640"/>
      <c r="F650" s="640"/>
      <c r="G650" s="363">
        <f t="shared" si="59"/>
        <v>642</v>
      </c>
      <c r="H650" s="1314"/>
      <c r="I650" s="1330"/>
      <c r="J650" s="1330"/>
      <c r="K650" s="1346" t="s">
        <v>495</v>
      </c>
      <c r="L650" s="1167"/>
      <c r="M650" s="627" t="s">
        <v>336</v>
      </c>
      <c r="N650" s="493"/>
      <c r="O650" s="622"/>
      <c r="P650" s="620"/>
      <c r="Q650" s="621"/>
      <c r="R650" s="433"/>
    </row>
    <row r="651" spans="1:18" ht="27.75" customHeight="1">
      <c r="A651" s="640"/>
      <c r="B651" s="640"/>
      <c r="C651" s="640"/>
      <c r="D651" s="640"/>
      <c r="E651" s="640"/>
      <c r="F651" s="640"/>
      <c r="G651" s="363">
        <f t="shared" ref="G651:G654" si="60">G650+1</f>
        <v>643</v>
      </c>
      <c r="H651" s="1314"/>
      <c r="I651" s="1330"/>
      <c r="J651" s="1330"/>
      <c r="K651" s="1016"/>
      <c r="L651" s="1018"/>
      <c r="M651" s="627" t="s">
        <v>248</v>
      </c>
      <c r="N651" s="493"/>
      <c r="O651" s="622"/>
      <c r="P651" s="620"/>
      <c r="Q651" s="621"/>
      <c r="R651" s="433"/>
    </row>
    <row r="652" spans="1:18" ht="25.5" customHeight="1">
      <c r="A652" s="640"/>
      <c r="B652" s="640"/>
      <c r="C652" s="640"/>
      <c r="D652" s="640"/>
      <c r="E652" s="640"/>
      <c r="F652" s="640"/>
      <c r="G652" s="363">
        <f t="shared" si="60"/>
        <v>644</v>
      </c>
      <c r="H652" s="1314"/>
      <c r="I652" s="1330"/>
      <c r="J652" s="1330"/>
      <c r="K652" s="1016"/>
      <c r="L652" s="1018"/>
      <c r="M652" s="627" t="s">
        <v>337</v>
      </c>
      <c r="N652" s="493"/>
      <c r="O652" s="622"/>
      <c r="P652" s="620"/>
      <c r="Q652" s="621"/>
      <c r="R652" s="433"/>
    </row>
    <row r="653" spans="1:18" ht="22.5" customHeight="1">
      <c r="A653" s="640"/>
      <c r="B653" s="640"/>
      <c r="C653" s="640"/>
      <c r="D653" s="640"/>
      <c r="E653" s="640"/>
      <c r="F653" s="640"/>
      <c r="G653" s="363">
        <f t="shared" si="60"/>
        <v>645</v>
      </c>
      <c r="H653" s="1314"/>
      <c r="I653" s="1330"/>
      <c r="J653" s="1330"/>
      <c r="K653" s="1016"/>
      <c r="L653" s="1018"/>
      <c r="M653" s="627" t="s">
        <v>338</v>
      </c>
      <c r="N653" s="493"/>
      <c r="O653" s="622"/>
      <c r="P653" s="620"/>
      <c r="Q653" s="621"/>
      <c r="R653" s="433"/>
    </row>
    <row r="654" spans="1:18" ht="24.75" customHeight="1">
      <c r="A654" s="640"/>
      <c r="B654" s="640"/>
      <c r="C654" s="640"/>
      <c r="D654" s="640"/>
      <c r="E654" s="640"/>
      <c r="F654" s="640"/>
      <c r="G654" s="363">
        <f t="shared" si="60"/>
        <v>646</v>
      </c>
      <c r="H654" s="1314"/>
      <c r="I654" s="1330"/>
      <c r="J654" s="1330"/>
      <c r="K654" s="1168"/>
      <c r="L654" s="1170"/>
      <c r="M654" s="627" t="s">
        <v>339</v>
      </c>
      <c r="N654" s="493"/>
      <c r="O654" s="622"/>
      <c r="P654" s="628"/>
      <c r="Q654" s="629"/>
      <c r="R654" s="433"/>
    </row>
  </sheetData>
  <mergeCells count="649">
    <mergeCell ref="J271:J290"/>
    <mergeCell ref="K271:M271"/>
    <mergeCell ref="J292:J315"/>
    <mergeCell ref="K287:M287"/>
    <mergeCell ref="K288:M288"/>
    <mergeCell ref="L311:M311"/>
    <mergeCell ref="K301:L302"/>
    <mergeCell ref="K294:L295"/>
    <mergeCell ref="K296:L297"/>
    <mergeCell ref="K273:M273"/>
    <mergeCell ref="K275:M275"/>
    <mergeCell ref="K276:L278"/>
    <mergeCell ref="K279:L281"/>
    <mergeCell ref="K282:L284"/>
    <mergeCell ref="K285:M285"/>
    <mergeCell ref="L304:M304"/>
    <mergeCell ref="L305:M305"/>
    <mergeCell ref="L306:M306"/>
    <mergeCell ref="L307:M307"/>
    <mergeCell ref="L308:M308"/>
    <mergeCell ref="L309:M309"/>
    <mergeCell ref="L310:M310"/>
    <mergeCell ref="K292:L293"/>
    <mergeCell ref="N550:P550"/>
    <mergeCell ref="J545:M545"/>
    <mergeCell ref="J522:M522"/>
    <mergeCell ref="J395:M395"/>
    <mergeCell ref="J393:M393"/>
    <mergeCell ref="J394:M394"/>
    <mergeCell ref="J381:J392"/>
    <mergeCell ref="L400:M400"/>
    <mergeCell ref="I345:M345"/>
    <mergeCell ref="K391:M391"/>
    <mergeCell ref="K384:M384"/>
    <mergeCell ref="J380:M380"/>
    <mergeCell ref="J456:K462"/>
    <mergeCell ref="I449:P449"/>
    <mergeCell ref="I532:M532"/>
    <mergeCell ref="I533:I549"/>
    <mergeCell ref="J533:L536"/>
    <mergeCell ref="J537:L540"/>
    <mergeCell ref="J541:L543"/>
    <mergeCell ref="J446:M446"/>
    <mergeCell ref="K443:M443"/>
    <mergeCell ref="H448:R448"/>
    <mergeCell ref="I496:I531"/>
    <mergeCell ref="J528:M528"/>
    <mergeCell ref="I577:M577"/>
    <mergeCell ref="K430:L431"/>
    <mergeCell ref="J555:L556"/>
    <mergeCell ref="J557:M557"/>
    <mergeCell ref="J558:M558"/>
    <mergeCell ref="H375:H446"/>
    <mergeCell ref="H361:M361"/>
    <mergeCell ref="J523:M523"/>
    <mergeCell ref="L503:M503"/>
    <mergeCell ref="J439:M439"/>
    <mergeCell ref="K398:K405"/>
    <mergeCell ref="L461:M461"/>
    <mergeCell ref="K426:M426"/>
    <mergeCell ref="J435:M435"/>
    <mergeCell ref="J548:M548"/>
    <mergeCell ref="J549:M549"/>
    <mergeCell ref="K410:M410"/>
    <mergeCell ref="K414:M414"/>
    <mergeCell ref="J415:M415"/>
    <mergeCell ref="L476:M476"/>
    <mergeCell ref="L477:M477"/>
    <mergeCell ref="L479:M479"/>
    <mergeCell ref="L483:M483"/>
    <mergeCell ref="J527:M527"/>
    <mergeCell ref="L312:M312"/>
    <mergeCell ref="K420:M420"/>
    <mergeCell ref="J333:M333"/>
    <mergeCell ref="J334:M334"/>
    <mergeCell ref="J348:M348"/>
    <mergeCell ref="I335:M335"/>
    <mergeCell ref="I327:I328"/>
    <mergeCell ref="J327:M327"/>
    <mergeCell ref="J432:M432"/>
    <mergeCell ref="J347:M347"/>
    <mergeCell ref="K407:M407"/>
    <mergeCell ref="L402:M402"/>
    <mergeCell ref="L403:M403"/>
    <mergeCell ref="I358:M358"/>
    <mergeCell ref="H578:M578"/>
    <mergeCell ref="K608:M608"/>
    <mergeCell ref="H495:H560"/>
    <mergeCell ref="I495:M495"/>
    <mergeCell ref="I550:M551"/>
    <mergeCell ref="I552:I560"/>
    <mergeCell ref="J552:L554"/>
    <mergeCell ref="I581:M581"/>
    <mergeCell ref="I582:M582"/>
    <mergeCell ref="I583:M583"/>
    <mergeCell ref="I584:M584"/>
    <mergeCell ref="L496:M496"/>
    <mergeCell ref="L497:M497"/>
    <mergeCell ref="L498:M498"/>
    <mergeCell ref="L499:M499"/>
    <mergeCell ref="L500:M500"/>
    <mergeCell ref="J546:M546"/>
    <mergeCell ref="H579:H586"/>
    <mergeCell ref="I579:M579"/>
    <mergeCell ref="J559:M559"/>
    <mergeCell ref="J560:M560"/>
    <mergeCell ref="H562:M562"/>
    <mergeCell ref="H592:M592"/>
    <mergeCell ref="H604:M604"/>
    <mergeCell ref="N605:P605"/>
    <mergeCell ref="K614:M614"/>
    <mergeCell ref="K615:M615"/>
    <mergeCell ref="K616:M616"/>
    <mergeCell ref="K617:M617"/>
    <mergeCell ref="H605:M606"/>
    <mergeCell ref="K607:M607"/>
    <mergeCell ref="L600:M600"/>
    <mergeCell ref="L599:M599"/>
    <mergeCell ref="K610:M610"/>
    <mergeCell ref="I607:J612"/>
    <mergeCell ref="H603:M603"/>
    <mergeCell ref="K612:M612"/>
    <mergeCell ref="H607:H619"/>
    <mergeCell ref="K609:M609"/>
    <mergeCell ref="K611:M611"/>
    <mergeCell ref="I613:J618"/>
    <mergeCell ref="K618:M618"/>
    <mergeCell ref="I619:M619"/>
    <mergeCell ref="K613:M613"/>
    <mergeCell ref="I580:M580"/>
    <mergeCell ref="L601:M601"/>
    <mergeCell ref="L602:M602"/>
    <mergeCell ref="H595:K602"/>
    <mergeCell ref="H591:M591"/>
    <mergeCell ref="H593:M593"/>
    <mergeCell ref="K588:M588"/>
    <mergeCell ref="K589:M589"/>
    <mergeCell ref="L595:M595"/>
    <mergeCell ref="H594:M594"/>
    <mergeCell ref="L596:M596"/>
    <mergeCell ref="L597:M597"/>
    <mergeCell ref="L598:M598"/>
    <mergeCell ref="I586:M586"/>
    <mergeCell ref="I585:M585"/>
    <mergeCell ref="K636:M636"/>
    <mergeCell ref="L623:M623"/>
    <mergeCell ref="L624:M624"/>
    <mergeCell ref="L625:M625"/>
    <mergeCell ref="L622:M622"/>
    <mergeCell ref="K650:L654"/>
    <mergeCell ref="K643:M643"/>
    <mergeCell ref="K632:M632"/>
    <mergeCell ref="K641:M641"/>
    <mergeCell ref="K642:M642"/>
    <mergeCell ref="I627:M627"/>
    <mergeCell ref="I628:M628"/>
    <mergeCell ref="I626:M626"/>
    <mergeCell ref="K646:M646"/>
    <mergeCell ref="K647:M647"/>
    <mergeCell ref="K644:M644"/>
    <mergeCell ref="K648:M648"/>
    <mergeCell ref="K645:M645"/>
    <mergeCell ref="K637:M637"/>
    <mergeCell ref="K638:M638"/>
    <mergeCell ref="H629:M629"/>
    <mergeCell ref="L180:M180"/>
    <mergeCell ref="L501:M501"/>
    <mergeCell ref="L504:M504"/>
    <mergeCell ref="J521:M521"/>
    <mergeCell ref="L505:M505"/>
    <mergeCell ref="J159:M159"/>
    <mergeCell ref="K214:L217"/>
    <mergeCell ref="J214:J217"/>
    <mergeCell ref="J211:M211"/>
    <mergeCell ref="J218:M218"/>
    <mergeCell ref="J219:J238"/>
    <mergeCell ref="K219:M219"/>
    <mergeCell ref="K220:M220"/>
    <mergeCell ref="H205:R205"/>
    <mergeCell ref="H206:H360"/>
    <mergeCell ref="J194:M194"/>
    <mergeCell ref="K222:M222"/>
    <mergeCell ref="K274:M274"/>
    <mergeCell ref="K417:M417"/>
    <mergeCell ref="K419:M419"/>
    <mergeCell ref="K421:M421"/>
    <mergeCell ref="K423:M423"/>
    <mergeCell ref="K427:M427"/>
    <mergeCell ref="K429:M429"/>
    <mergeCell ref="L189:M189"/>
    <mergeCell ref="H620:M620"/>
    <mergeCell ref="H630:H654"/>
    <mergeCell ref="I630:J639"/>
    <mergeCell ref="K630:M630"/>
    <mergeCell ref="K631:M631"/>
    <mergeCell ref="K633:M633"/>
    <mergeCell ref="K634:M634"/>
    <mergeCell ref="K635:M635"/>
    <mergeCell ref="K639:M639"/>
    <mergeCell ref="I640:J645"/>
    <mergeCell ref="K640:M640"/>
    <mergeCell ref="K649:M649"/>
    <mergeCell ref="I646:J654"/>
    <mergeCell ref="J530:M530"/>
    <mergeCell ref="J508:L512"/>
    <mergeCell ref="J513:M513"/>
    <mergeCell ref="J529:M529"/>
    <mergeCell ref="L401:M401"/>
    <mergeCell ref="J325:M325"/>
    <mergeCell ref="J320:M320"/>
    <mergeCell ref="J496:K507"/>
    <mergeCell ref="H621:M621"/>
    <mergeCell ref="I622:K625"/>
    <mergeCell ref="L186:M186"/>
    <mergeCell ref="L187:M187"/>
    <mergeCell ref="M1:R6"/>
    <mergeCell ref="J191:M191"/>
    <mergeCell ref="J192:M192"/>
    <mergeCell ref="J193:M193"/>
    <mergeCell ref="J195:K197"/>
    <mergeCell ref="L195:M195"/>
    <mergeCell ref="L196:M196"/>
    <mergeCell ref="L54:M54"/>
    <mergeCell ref="L53:M53"/>
    <mergeCell ref="L40:L45"/>
    <mergeCell ref="L46:L51"/>
    <mergeCell ref="H9:R9"/>
    <mergeCell ref="I10:M10"/>
    <mergeCell ref="I20:M20"/>
    <mergeCell ref="I25:M25"/>
    <mergeCell ref="I37:M37"/>
    <mergeCell ref="J38:M38"/>
    <mergeCell ref="K39:M39"/>
    <mergeCell ref="L197:M197"/>
    <mergeCell ref="K63:M63"/>
    <mergeCell ref="J14:M14"/>
    <mergeCell ref="J127:M127"/>
    <mergeCell ref="J240:J263"/>
    <mergeCell ref="K240:L241"/>
    <mergeCell ref="J198:K200"/>
    <mergeCell ref="J239:M239"/>
    <mergeCell ref="K227:L229"/>
    <mergeCell ref="K230:L232"/>
    <mergeCell ref="K233:M233"/>
    <mergeCell ref="K234:M234"/>
    <mergeCell ref="K235:M235"/>
    <mergeCell ref="K236:M236"/>
    <mergeCell ref="K237:M237"/>
    <mergeCell ref="K221:M221"/>
    <mergeCell ref="K223:M223"/>
    <mergeCell ref="K224:L226"/>
    <mergeCell ref="K251:K263"/>
    <mergeCell ref="J202:M202"/>
    <mergeCell ref="I203:M203"/>
    <mergeCell ref="I191:I202"/>
    <mergeCell ref="I206:M206"/>
    <mergeCell ref="K242:L243"/>
    <mergeCell ref="L198:M198"/>
    <mergeCell ref="L199:M199"/>
    <mergeCell ref="L200:M200"/>
    <mergeCell ref="J201:M201"/>
    <mergeCell ref="K266:L269"/>
    <mergeCell ref="J270:M270"/>
    <mergeCell ref="K286:M286"/>
    <mergeCell ref="J134:L135"/>
    <mergeCell ref="J137:L139"/>
    <mergeCell ref="J133:M133"/>
    <mergeCell ref="I38:I130"/>
    <mergeCell ref="J39:J58"/>
    <mergeCell ref="K40:K54"/>
    <mergeCell ref="K56:K58"/>
    <mergeCell ref="K55:M55"/>
    <mergeCell ref="J59:M59"/>
    <mergeCell ref="J60:J61"/>
    <mergeCell ref="L56:M56"/>
    <mergeCell ref="L58:M58"/>
    <mergeCell ref="L57:M57"/>
    <mergeCell ref="K89:M89"/>
    <mergeCell ref="K90:M90"/>
    <mergeCell ref="K60:M60"/>
    <mergeCell ref="K61:M61"/>
    <mergeCell ref="J129:J130"/>
    <mergeCell ref="K112:M112"/>
    <mergeCell ref="J65:M65"/>
    <mergeCell ref="J71:M71"/>
    <mergeCell ref="J66:J70"/>
    <mergeCell ref="J128:M128"/>
    <mergeCell ref="K129:M129"/>
    <mergeCell ref="J158:M158"/>
    <mergeCell ref="K238:M238"/>
    <mergeCell ref="J170:L171"/>
    <mergeCell ref="L177:M177"/>
    <mergeCell ref="L182:M182"/>
    <mergeCell ref="L183:M183"/>
    <mergeCell ref="J166:L167"/>
    <mergeCell ref="J168:L169"/>
    <mergeCell ref="I212:M212"/>
    <mergeCell ref="I213:I263"/>
    <mergeCell ref="L188:M188"/>
    <mergeCell ref="J172:L173"/>
    <mergeCell ref="L252:M252"/>
    <mergeCell ref="L253:M253"/>
    <mergeCell ref="J213:M213"/>
    <mergeCell ref="L256:M256"/>
    <mergeCell ref="J174:M174"/>
    <mergeCell ref="L178:M178"/>
    <mergeCell ref="L179:M179"/>
    <mergeCell ref="I166:I189"/>
    <mergeCell ref="J177:K189"/>
    <mergeCell ref="L181:M181"/>
    <mergeCell ref="L184:M184"/>
    <mergeCell ref="L185:M185"/>
    <mergeCell ref="J144:M144"/>
    <mergeCell ref="J92:J103"/>
    <mergeCell ref="J105:J110"/>
    <mergeCell ref="J112:J115"/>
    <mergeCell ref="K93:M93"/>
    <mergeCell ref="J117:J126"/>
    <mergeCell ref="K117:M117"/>
    <mergeCell ref="K94:M94"/>
    <mergeCell ref="K95:M95"/>
    <mergeCell ref="K113:M113"/>
    <mergeCell ref="K92:M92"/>
    <mergeCell ref="K97:M97"/>
    <mergeCell ref="K98:M98"/>
    <mergeCell ref="K99:M99"/>
    <mergeCell ref="K100:M100"/>
    <mergeCell ref="K101:M101"/>
    <mergeCell ref="K102:M102"/>
    <mergeCell ref="K114:M114"/>
    <mergeCell ref="K96:M96"/>
    <mergeCell ref="J132:M132"/>
    <mergeCell ref="J136:M136"/>
    <mergeCell ref="K107:M107"/>
    <mergeCell ref="K109:M109"/>
    <mergeCell ref="K118:M118"/>
    <mergeCell ref="H142:R142"/>
    <mergeCell ref="I161:I164"/>
    <mergeCell ref="J161:L164"/>
    <mergeCell ref="I165:M165"/>
    <mergeCell ref="H143:H204"/>
    <mergeCell ref="K64:M64"/>
    <mergeCell ref="K130:M130"/>
    <mergeCell ref="J116:M116"/>
    <mergeCell ref="K108:M108"/>
    <mergeCell ref="K115:M115"/>
    <mergeCell ref="J82:J90"/>
    <mergeCell ref="K82:M82"/>
    <mergeCell ref="K83:M83"/>
    <mergeCell ref="J91:M91"/>
    <mergeCell ref="K110:M110"/>
    <mergeCell ref="J111:M111"/>
    <mergeCell ref="I140:M140"/>
    <mergeCell ref="I143:M143"/>
    <mergeCell ref="I144:I159"/>
    <mergeCell ref="J145:L148"/>
    <mergeCell ref="J149:L152"/>
    <mergeCell ref="K84:M84"/>
    <mergeCell ref="K86:M86"/>
    <mergeCell ref="K66:M66"/>
    <mergeCell ref="J13:M13"/>
    <mergeCell ref="H10:H141"/>
    <mergeCell ref="J30:M30"/>
    <mergeCell ref="J35:M35"/>
    <mergeCell ref="J15:M15"/>
    <mergeCell ref="J16:M16"/>
    <mergeCell ref="J17:M17"/>
    <mergeCell ref="J19:M19"/>
    <mergeCell ref="I141:M141"/>
    <mergeCell ref="K67:M67"/>
    <mergeCell ref="K68:M68"/>
    <mergeCell ref="K74:M74"/>
    <mergeCell ref="K76:M76"/>
    <mergeCell ref="K77:M77"/>
    <mergeCell ref="K80:M80"/>
    <mergeCell ref="K73:M73"/>
    <mergeCell ref="K79:M79"/>
    <mergeCell ref="J81:M81"/>
    <mergeCell ref="K78:M78"/>
    <mergeCell ref="L52:M52"/>
    <mergeCell ref="J62:M62"/>
    <mergeCell ref="J63:J64"/>
    <mergeCell ref="I132:I139"/>
    <mergeCell ref="I131:M131"/>
    <mergeCell ref="K75:M75"/>
    <mergeCell ref="K119:M119"/>
    <mergeCell ref="K120:M120"/>
    <mergeCell ref="J28:M28"/>
    <mergeCell ref="J29:M29"/>
    <mergeCell ref="K87:M87"/>
    <mergeCell ref="K88:M88"/>
    <mergeCell ref="J72:J80"/>
    <mergeCell ref="K121:M121"/>
    <mergeCell ref="K122:M122"/>
    <mergeCell ref="K123:M123"/>
    <mergeCell ref="K124:M124"/>
    <mergeCell ref="K125:M125"/>
    <mergeCell ref="K126:M126"/>
    <mergeCell ref="K103:M103"/>
    <mergeCell ref="J104:M104"/>
    <mergeCell ref="K105:M105"/>
    <mergeCell ref="K106:M106"/>
    <mergeCell ref="K69:M69"/>
    <mergeCell ref="K70:M70"/>
    <mergeCell ref="K72:M72"/>
    <mergeCell ref="H8:M8"/>
    <mergeCell ref="I21:I24"/>
    <mergeCell ref="J21:M21"/>
    <mergeCell ref="J22:M22"/>
    <mergeCell ref="J23:M23"/>
    <mergeCell ref="J24:M24"/>
    <mergeCell ref="I26:I36"/>
    <mergeCell ref="J26:M26"/>
    <mergeCell ref="J27:M27"/>
    <mergeCell ref="J31:M31"/>
    <mergeCell ref="J32:M32"/>
    <mergeCell ref="J33:M33"/>
    <mergeCell ref="J34:M34"/>
    <mergeCell ref="J36:M36"/>
    <mergeCell ref="J11:M11"/>
    <mergeCell ref="J12:M12"/>
    <mergeCell ref="I11:I19"/>
    <mergeCell ref="J18:M18"/>
    <mergeCell ref="K85:M85"/>
    <mergeCell ref="Q550:R550"/>
    <mergeCell ref="I359:M359"/>
    <mergeCell ref="K424:M424"/>
    <mergeCell ref="J544:M544"/>
    <mergeCell ref="I451:I462"/>
    <mergeCell ref="J453:M453"/>
    <mergeCell ref="L491:M491"/>
    <mergeCell ref="L478:M478"/>
    <mergeCell ref="L484:M484"/>
    <mergeCell ref="L485:M485"/>
    <mergeCell ref="J451:M451"/>
    <mergeCell ref="L469:M469"/>
    <mergeCell ref="J526:M526"/>
    <mergeCell ref="L467:M467"/>
    <mergeCell ref="J452:M452"/>
    <mergeCell ref="L377:M377"/>
    <mergeCell ref="L379:M379"/>
    <mergeCell ref="L378:M378"/>
    <mergeCell ref="K411:M411"/>
    <mergeCell ref="K413:M413"/>
    <mergeCell ref="K440:M440"/>
    <mergeCell ref="J436:M436"/>
    <mergeCell ref="J437:L438"/>
    <mergeCell ref="J153:L154"/>
    <mergeCell ref="J155:L156"/>
    <mergeCell ref="I160:M160"/>
    <mergeCell ref="J340:M340"/>
    <mergeCell ref="J341:M341"/>
    <mergeCell ref="J342:M342"/>
    <mergeCell ref="J343:M343"/>
    <mergeCell ref="J344:M344"/>
    <mergeCell ref="I264:M264"/>
    <mergeCell ref="I265:I315"/>
    <mergeCell ref="J265:M265"/>
    <mergeCell ref="I190:M190"/>
    <mergeCell ref="I336:I344"/>
    <mergeCell ref="J336:M336"/>
    <mergeCell ref="L263:M263"/>
    <mergeCell ref="J175:L176"/>
    <mergeCell ref="L251:M251"/>
    <mergeCell ref="I207:I211"/>
    <mergeCell ref="J207:M207"/>
    <mergeCell ref="J208:M208"/>
    <mergeCell ref="J209:M209"/>
    <mergeCell ref="J210:M210"/>
    <mergeCell ref="K272:M272"/>
    <mergeCell ref="J157:M157"/>
    <mergeCell ref="I204:M204"/>
    <mergeCell ref="J338:M338"/>
    <mergeCell ref="J339:M339"/>
    <mergeCell ref="J356:M356"/>
    <mergeCell ref="K303:K315"/>
    <mergeCell ref="L303:M303"/>
    <mergeCell ref="K244:M244"/>
    <mergeCell ref="J337:M337"/>
    <mergeCell ref="K289:M289"/>
    <mergeCell ref="K290:M290"/>
    <mergeCell ref="J351:M351"/>
    <mergeCell ref="L257:M257"/>
    <mergeCell ref="L258:M258"/>
    <mergeCell ref="L259:M259"/>
    <mergeCell ref="L260:M260"/>
    <mergeCell ref="L262:M262"/>
    <mergeCell ref="L315:M315"/>
    <mergeCell ref="L314:M314"/>
    <mergeCell ref="J291:M291"/>
    <mergeCell ref="I326:M326"/>
    <mergeCell ref="J266:J269"/>
    <mergeCell ref="J328:M328"/>
    <mergeCell ref="K245:L246"/>
    <mergeCell ref="K247:L248"/>
    <mergeCell ref="L506:M506"/>
    <mergeCell ref="L507:M507"/>
    <mergeCell ref="L502:M502"/>
    <mergeCell ref="L482:M482"/>
    <mergeCell ref="I463:M463"/>
    <mergeCell ref="I464:I492"/>
    <mergeCell ref="L472:M472"/>
    <mergeCell ref="L466:M466"/>
    <mergeCell ref="L489:M489"/>
    <mergeCell ref="L490:M490"/>
    <mergeCell ref="L492:M492"/>
    <mergeCell ref="L473:M473"/>
    <mergeCell ref="L474:M474"/>
    <mergeCell ref="L480:M480"/>
    <mergeCell ref="L481:M481"/>
    <mergeCell ref="L475:M475"/>
    <mergeCell ref="L468:M468"/>
    <mergeCell ref="L458:M458"/>
    <mergeCell ref="L460:M460"/>
    <mergeCell ref="J464:K487"/>
    <mergeCell ref="H494:R494"/>
    <mergeCell ref="L462:M462"/>
    <mergeCell ref="I354:I357"/>
    <mergeCell ref="J455:M455"/>
    <mergeCell ref="J416:J431"/>
    <mergeCell ref="K416:M416"/>
    <mergeCell ref="K441:M441"/>
    <mergeCell ref="K442:M442"/>
    <mergeCell ref="J433:M433"/>
    <mergeCell ref="J409:J414"/>
    <mergeCell ref="K412:M412"/>
    <mergeCell ref="K444:M444"/>
    <mergeCell ref="K445:M445"/>
    <mergeCell ref="K428:M428"/>
    <mergeCell ref="K425:M425"/>
    <mergeCell ref="I360:M360"/>
    <mergeCell ref="K406:M406"/>
    <mergeCell ref="L399:M399"/>
    <mergeCell ref="K409:M409"/>
    <mergeCell ref="K422:M422"/>
    <mergeCell ref="I376:I446"/>
    <mergeCell ref="J323:M323"/>
    <mergeCell ref="L398:M398"/>
    <mergeCell ref="K386:M386"/>
    <mergeCell ref="K381:M381"/>
    <mergeCell ref="K382:M382"/>
    <mergeCell ref="J349:M349"/>
    <mergeCell ref="J350:M350"/>
    <mergeCell ref="L456:M456"/>
    <mergeCell ref="L457:M457"/>
    <mergeCell ref="I329:M329"/>
    <mergeCell ref="I330:I334"/>
    <mergeCell ref="J330:M330"/>
    <mergeCell ref="J331:M331"/>
    <mergeCell ref="J332:M332"/>
    <mergeCell ref="J376:M376"/>
    <mergeCell ref="J440:J445"/>
    <mergeCell ref="J434:M434"/>
    <mergeCell ref="K366:M366"/>
    <mergeCell ref="K367:M367"/>
    <mergeCell ref="K368:M368"/>
    <mergeCell ref="K383:M383"/>
    <mergeCell ref="L404:M404"/>
    <mergeCell ref="K390:M390"/>
    <mergeCell ref="J514:L516"/>
    <mergeCell ref="K249:L250"/>
    <mergeCell ref="I346:I352"/>
    <mergeCell ref="J346:M346"/>
    <mergeCell ref="H362:M362"/>
    <mergeCell ref="H363:H373"/>
    <mergeCell ref="K369:M369"/>
    <mergeCell ref="J398:J407"/>
    <mergeCell ref="I316:M316"/>
    <mergeCell ref="K298:L299"/>
    <mergeCell ref="K300:M300"/>
    <mergeCell ref="I317:I325"/>
    <mergeCell ref="J317:L318"/>
    <mergeCell ref="L313:M313"/>
    <mergeCell ref="J324:M324"/>
    <mergeCell ref="J319:M319"/>
    <mergeCell ref="J321:M321"/>
    <mergeCell ref="J322:M322"/>
    <mergeCell ref="J517:M517"/>
    <mergeCell ref="J518:M518"/>
    <mergeCell ref="J519:M519"/>
    <mergeCell ref="J352:M352"/>
    <mergeCell ref="I353:M353"/>
    <mergeCell ref="J354:M354"/>
    <mergeCell ref="J355:M355"/>
    <mergeCell ref="K370:M370"/>
    <mergeCell ref="I371:M371"/>
    <mergeCell ref="I372:M372"/>
    <mergeCell ref="I373:M373"/>
    <mergeCell ref="J397:M397"/>
    <mergeCell ref="K388:M388"/>
    <mergeCell ref="K392:M392"/>
    <mergeCell ref="I363:J370"/>
    <mergeCell ref="K363:M363"/>
    <mergeCell ref="K364:M364"/>
    <mergeCell ref="K365:M365"/>
    <mergeCell ref="J396:M396"/>
    <mergeCell ref="J408:M408"/>
    <mergeCell ref="I375:M375"/>
    <mergeCell ref="K385:M385"/>
    <mergeCell ref="L405:M405"/>
    <mergeCell ref="J377:K379"/>
    <mergeCell ref="H563:M563"/>
    <mergeCell ref="J520:M520"/>
    <mergeCell ref="L254:M254"/>
    <mergeCell ref="L255:M255"/>
    <mergeCell ref="H374:R374"/>
    <mergeCell ref="L261:M261"/>
    <mergeCell ref="J357:M357"/>
    <mergeCell ref="H447:R447"/>
    <mergeCell ref="H449:H493"/>
    <mergeCell ref="I450:M450"/>
    <mergeCell ref="J488:K492"/>
    <mergeCell ref="L464:M464"/>
    <mergeCell ref="L459:M459"/>
    <mergeCell ref="I493:M493"/>
    <mergeCell ref="L465:M465"/>
    <mergeCell ref="L486:M486"/>
    <mergeCell ref="L470:M470"/>
    <mergeCell ref="L471:M471"/>
    <mergeCell ref="L487:M487"/>
    <mergeCell ref="L488:M488"/>
    <mergeCell ref="J454:M454"/>
    <mergeCell ref="K418:M418"/>
    <mergeCell ref="K387:M387"/>
    <mergeCell ref="K389:M389"/>
    <mergeCell ref="A8:F8"/>
    <mergeCell ref="I576:M576"/>
    <mergeCell ref="I573:M573"/>
    <mergeCell ref="H587:J590"/>
    <mergeCell ref="K587:M587"/>
    <mergeCell ref="K590:M590"/>
    <mergeCell ref="J525:M525"/>
    <mergeCell ref="J531:M531"/>
    <mergeCell ref="J524:M524"/>
    <mergeCell ref="J547:M547"/>
    <mergeCell ref="H561:M561"/>
    <mergeCell ref="H565:M565"/>
    <mergeCell ref="H566:H576"/>
    <mergeCell ref="I566:M566"/>
    <mergeCell ref="I567:K571"/>
    <mergeCell ref="L567:M567"/>
    <mergeCell ref="L568:M568"/>
    <mergeCell ref="L569:M569"/>
    <mergeCell ref="L570:M570"/>
    <mergeCell ref="L571:M571"/>
    <mergeCell ref="I572:M572"/>
    <mergeCell ref="I574:M574"/>
    <mergeCell ref="I575:M575"/>
    <mergeCell ref="H564:M564"/>
  </mergeCells>
  <dataValidations count="21">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corrientes, registre el ajuste respectivo" sqref="JG66002:JH66006 TC66002:TD66006 ACY66002:ACZ66006 AMU66002:AMV66006 AWQ66002:AWR66006 BGM66002:BGN66006 BQI66002:BQJ66006 CAE66002:CAF66006 CKA66002:CKB66006 CTW66002:CTX66006 DDS66002:DDT66006 DNO66002:DNP66006 DXK66002:DXL66006 EHG66002:EHH66006 ERC66002:ERD66006 FAY66002:FAZ66006 FKU66002:FKV66006 FUQ66002:FUR66006 GEM66002:GEN66006 GOI66002:GOJ66006 GYE66002:GYF66006 HIA66002:HIB66006 HRW66002:HRX66006 IBS66002:IBT66006 ILO66002:ILP66006 IVK66002:IVL66006 JFG66002:JFH66006 JPC66002:JPD66006 JYY66002:JYZ66006 KIU66002:KIV66006 KSQ66002:KSR66006 LCM66002:LCN66006 LMI66002:LMJ66006 LWE66002:LWF66006 MGA66002:MGB66006 MPW66002:MPX66006 MZS66002:MZT66006 NJO66002:NJP66006 NTK66002:NTL66006 ODG66002:ODH66006 ONC66002:OND66006 OWY66002:OWZ66006 PGU66002:PGV66006 PQQ66002:PQR66006 QAM66002:QAN66006 QKI66002:QKJ66006 QUE66002:QUF66006 REA66002:REB66006 RNW66002:RNX66006 RXS66002:RXT66006 SHO66002:SHP66006 SRK66002:SRL66006 TBG66002:TBH66006 TLC66002:TLD66006 TUY66002:TUZ66006 UEU66002:UEV66006 UOQ66002:UOR66006 UYM66002:UYN66006 VII66002:VIJ66006 VSE66002:VSF66006 WCA66002:WCB66006 WLW66002:WLX66006 WVS66002:WVT66006 JG131538:JH131542 TC131538:TD131542 ACY131538:ACZ131542 AMU131538:AMV131542 AWQ131538:AWR131542 BGM131538:BGN131542 BQI131538:BQJ131542 CAE131538:CAF131542 CKA131538:CKB131542 CTW131538:CTX131542 DDS131538:DDT131542 DNO131538:DNP131542 DXK131538:DXL131542 EHG131538:EHH131542 ERC131538:ERD131542 FAY131538:FAZ131542 FKU131538:FKV131542 FUQ131538:FUR131542 GEM131538:GEN131542 GOI131538:GOJ131542 GYE131538:GYF131542 HIA131538:HIB131542 HRW131538:HRX131542 IBS131538:IBT131542 ILO131538:ILP131542 IVK131538:IVL131542 JFG131538:JFH131542 JPC131538:JPD131542 JYY131538:JYZ131542 KIU131538:KIV131542 KSQ131538:KSR131542 LCM131538:LCN131542 LMI131538:LMJ131542 LWE131538:LWF131542 MGA131538:MGB131542 MPW131538:MPX131542 MZS131538:MZT131542 NJO131538:NJP131542 NTK131538:NTL131542 ODG131538:ODH131542 ONC131538:OND131542 OWY131538:OWZ131542 PGU131538:PGV131542 PQQ131538:PQR131542 QAM131538:QAN131542 QKI131538:QKJ131542 QUE131538:QUF131542 REA131538:REB131542 RNW131538:RNX131542 RXS131538:RXT131542 SHO131538:SHP131542 SRK131538:SRL131542 TBG131538:TBH131542 TLC131538:TLD131542 TUY131538:TUZ131542 UEU131538:UEV131542 UOQ131538:UOR131542 UYM131538:UYN131542 VII131538:VIJ131542 VSE131538:VSF131542 WCA131538:WCB131542 WLW131538:WLX131542 WVS131538:WVT131542 JG197074:JH197078 TC197074:TD197078 ACY197074:ACZ197078 AMU197074:AMV197078 AWQ197074:AWR197078 BGM197074:BGN197078 BQI197074:BQJ197078 CAE197074:CAF197078 CKA197074:CKB197078 CTW197074:CTX197078 DDS197074:DDT197078 DNO197074:DNP197078 DXK197074:DXL197078 EHG197074:EHH197078 ERC197074:ERD197078 FAY197074:FAZ197078 FKU197074:FKV197078 FUQ197074:FUR197078 GEM197074:GEN197078 GOI197074:GOJ197078 GYE197074:GYF197078 HIA197074:HIB197078 HRW197074:HRX197078 IBS197074:IBT197078 ILO197074:ILP197078 IVK197074:IVL197078 JFG197074:JFH197078 JPC197074:JPD197078 JYY197074:JYZ197078 KIU197074:KIV197078 KSQ197074:KSR197078 LCM197074:LCN197078 LMI197074:LMJ197078 LWE197074:LWF197078 MGA197074:MGB197078 MPW197074:MPX197078 MZS197074:MZT197078 NJO197074:NJP197078 NTK197074:NTL197078 ODG197074:ODH197078 ONC197074:OND197078 OWY197074:OWZ197078 PGU197074:PGV197078 PQQ197074:PQR197078 QAM197074:QAN197078 QKI197074:QKJ197078 QUE197074:QUF197078 REA197074:REB197078 RNW197074:RNX197078 RXS197074:RXT197078 SHO197074:SHP197078 SRK197074:SRL197078 TBG197074:TBH197078 TLC197074:TLD197078 TUY197074:TUZ197078 UEU197074:UEV197078 UOQ197074:UOR197078 UYM197074:UYN197078 VII197074:VIJ197078 VSE197074:VSF197078 WCA197074:WCB197078 WLW197074:WLX197078 WVS197074:WVT197078 JG262610:JH262614 TC262610:TD262614 ACY262610:ACZ262614 AMU262610:AMV262614 AWQ262610:AWR262614 BGM262610:BGN262614 BQI262610:BQJ262614 CAE262610:CAF262614 CKA262610:CKB262614 CTW262610:CTX262614 DDS262610:DDT262614 DNO262610:DNP262614 DXK262610:DXL262614 EHG262610:EHH262614 ERC262610:ERD262614 FAY262610:FAZ262614 FKU262610:FKV262614 FUQ262610:FUR262614 GEM262610:GEN262614 GOI262610:GOJ262614 GYE262610:GYF262614 HIA262610:HIB262614 HRW262610:HRX262614 IBS262610:IBT262614 ILO262610:ILP262614 IVK262610:IVL262614 JFG262610:JFH262614 JPC262610:JPD262614 JYY262610:JYZ262614 KIU262610:KIV262614 KSQ262610:KSR262614 LCM262610:LCN262614 LMI262610:LMJ262614 LWE262610:LWF262614 MGA262610:MGB262614 MPW262610:MPX262614 MZS262610:MZT262614 NJO262610:NJP262614 NTK262610:NTL262614 ODG262610:ODH262614 ONC262610:OND262614 OWY262610:OWZ262614 PGU262610:PGV262614 PQQ262610:PQR262614 QAM262610:QAN262614 QKI262610:QKJ262614 QUE262610:QUF262614 REA262610:REB262614 RNW262610:RNX262614 RXS262610:RXT262614 SHO262610:SHP262614 SRK262610:SRL262614 TBG262610:TBH262614 TLC262610:TLD262614 TUY262610:TUZ262614 UEU262610:UEV262614 UOQ262610:UOR262614 UYM262610:UYN262614 VII262610:VIJ262614 VSE262610:VSF262614 WCA262610:WCB262614 WLW262610:WLX262614 WVS262610:WVT262614 JG328146:JH328150 TC328146:TD328150 ACY328146:ACZ328150 AMU328146:AMV328150 AWQ328146:AWR328150 BGM328146:BGN328150 BQI328146:BQJ328150 CAE328146:CAF328150 CKA328146:CKB328150 CTW328146:CTX328150 DDS328146:DDT328150 DNO328146:DNP328150 DXK328146:DXL328150 EHG328146:EHH328150 ERC328146:ERD328150 FAY328146:FAZ328150 FKU328146:FKV328150 FUQ328146:FUR328150 GEM328146:GEN328150 GOI328146:GOJ328150 GYE328146:GYF328150 HIA328146:HIB328150 HRW328146:HRX328150 IBS328146:IBT328150 ILO328146:ILP328150 IVK328146:IVL328150 JFG328146:JFH328150 JPC328146:JPD328150 JYY328146:JYZ328150 KIU328146:KIV328150 KSQ328146:KSR328150 LCM328146:LCN328150 LMI328146:LMJ328150 LWE328146:LWF328150 MGA328146:MGB328150 MPW328146:MPX328150 MZS328146:MZT328150 NJO328146:NJP328150 NTK328146:NTL328150 ODG328146:ODH328150 ONC328146:OND328150 OWY328146:OWZ328150 PGU328146:PGV328150 PQQ328146:PQR328150 QAM328146:QAN328150 QKI328146:QKJ328150 QUE328146:QUF328150 REA328146:REB328150 RNW328146:RNX328150 RXS328146:RXT328150 SHO328146:SHP328150 SRK328146:SRL328150 TBG328146:TBH328150 TLC328146:TLD328150 TUY328146:TUZ328150 UEU328146:UEV328150 UOQ328146:UOR328150 UYM328146:UYN328150 VII328146:VIJ328150 VSE328146:VSF328150 WCA328146:WCB328150 WLW328146:WLX328150 WVS328146:WVT328150 JG393682:JH393686 TC393682:TD393686 ACY393682:ACZ393686 AMU393682:AMV393686 AWQ393682:AWR393686 BGM393682:BGN393686 BQI393682:BQJ393686 CAE393682:CAF393686 CKA393682:CKB393686 CTW393682:CTX393686 DDS393682:DDT393686 DNO393682:DNP393686 DXK393682:DXL393686 EHG393682:EHH393686 ERC393682:ERD393686 FAY393682:FAZ393686 FKU393682:FKV393686 FUQ393682:FUR393686 GEM393682:GEN393686 GOI393682:GOJ393686 GYE393682:GYF393686 HIA393682:HIB393686 HRW393682:HRX393686 IBS393682:IBT393686 ILO393682:ILP393686 IVK393682:IVL393686 JFG393682:JFH393686 JPC393682:JPD393686 JYY393682:JYZ393686 KIU393682:KIV393686 KSQ393682:KSR393686 LCM393682:LCN393686 LMI393682:LMJ393686 LWE393682:LWF393686 MGA393682:MGB393686 MPW393682:MPX393686 MZS393682:MZT393686 NJO393682:NJP393686 NTK393682:NTL393686 ODG393682:ODH393686 ONC393682:OND393686 OWY393682:OWZ393686 PGU393682:PGV393686 PQQ393682:PQR393686 QAM393682:QAN393686 QKI393682:QKJ393686 QUE393682:QUF393686 REA393682:REB393686 RNW393682:RNX393686 RXS393682:RXT393686 SHO393682:SHP393686 SRK393682:SRL393686 TBG393682:TBH393686 TLC393682:TLD393686 TUY393682:TUZ393686 UEU393682:UEV393686 UOQ393682:UOR393686 UYM393682:UYN393686 VII393682:VIJ393686 VSE393682:VSF393686 WCA393682:WCB393686 WLW393682:WLX393686 WVS393682:WVT393686 JG459218:JH459222 TC459218:TD459222 ACY459218:ACZ459222 AMU459218:AMV459222 AWQ459218:AWR459222 BGM459218:BGN459222 BQI459218:BQJ459222 CAE459218:CAF459222 CKA459218:CKB459222 CTW459218:CTX459222 DDS459218:DDT459222 DNO459218:DNP459222 DXK459218:DXL459222 EHG459218:EHH459222 ERC459218:ERD459222 FAY459218:FAZ459222 FKU459218:FKV459222 FUQ459218:FUR459222 GEM459218:GEN459222 GOI459218:GOJ459222 GYE459218:GYF459222 HIA459218:HIB459222 HRW459218:HRX459222 IBS459218:IBT459222 ILO459218:ILP459222 IVK459218:IVL459222 JFG459218:JFH459222 JPC459218:JPD459222 JYY459218:JYZ459222 KIU459218:KIV459222 KSQ459218:KSR459222 LCM459218:LCN459222 LMI459218:LMJ459222 LWE459218:LWF459222 MGA459218:MGB459222 MPW459218:MPX459222 MZS459218:MZT459222 NJO459218:NJP459222 NTK459218:NTL459222 ODG459218:ODH459222 ONC459218:OND459222 OWY459218:OWZ459222 PGU459218:PGV459222 PQQ459218:PQR459222 QAM459218:QAN459222 QKI459218:QKJ459222 QUE459218:QUF459222 REA459218:REB459222 RNW459218:RNX459222 RXS459218:RXT459222 SHO459218:SHP459222 SRK459218:SRL459222 TBG459218:TBH459222 TLC459218:TLD459222 TUY459218:TUZ459222 UEU459218:UEV459222 UOQ459218:UOR459222 UYM459218:UYN459222 VII459218:VIJ459222 VSE459218:VSF459222 WCA459218:WCB459222 WLW459218:WLX459222 WVS459218:WVT459222 JG524754:JH524758 TC524754:TD524758 ACY524754:ACZ524758 AMU524754:AMV524758 AWQ524754:AWR524758 BGM524754:BGN524758 BQI524754:BQJ524758 CAE524754:CAF524758 CKA524754:CKB524758 CTW524754:CTX524758 DDS524754:DDT524758 DNO524754:DNP524758 DXK524754:DXL524758 EHG524754:EHH524758 ERC524754:ERD524758 FAY524754:FAZ524758 FKU524754:FKV524758 FUQ524754:FUR524758 GEM524754:GEN524758 GOI524754:GOJ524758 GYE524754:GYF524758 HIA524754:HIB524758 HRW524754:HRX524758 IBS524754:IBT524758 ILO524754:ILP524758 IVK524754:IVL524758 JFG524754:JFH524758 JPC524754:JPD524758 JYY524754:JYZ524758 KIU524754:KIV524758 KSQ524754:KSR524758 LCM524754:LCN524758 LMI524754:LMJ524758 LWE524754:LWF524758 MGA524754:MGB524758 MPW524754:MPX524758 MZS524754:MZT524758 NJO524754:NJP524758 NTK524754:NTL524758 ODG524754:ODH524758 ONC524754:OND524758 OWY524754:OWZ524758 PGU524754:PGV524758 PQQ524754:PQR524758 QAM524754:QAN524758 QKI524754:QKJ524758 QUE524754:QUF524758 REA524754:REB524758 RNW524754:RNX524758 RXS524754:RXT524758 SHO524754:SHP524758 SRK524754:SRL524758 TBG524754:TBH524758 TLC524754:TLD524758 TUY524754:TUZ524758 UEU524754:UEV524758 UOQ524754:UOR524758 UYM524754:UYN524758 VII524754:VIJ524758 VSE524754:VSF524758 WCA524754:WCB524758 WLW524754:WLX524758 WVS524754:WVT524758 JG590290:JH590294 TC590290:TD590294 ACY590290:ACZ590294 AMU590290:AMV590294 AWQ590290:AWR590294 BGM590290:BGN590294 BQI590290:BQJ590294 CAE590290:CAF590294 CKA590290:CKB590294 CTW590290:CTX590294 DDS590290:DDT590294 DNO590290:DNP590294 DXK590290:DXL590294 EHG590290:EHH590294 ERC590290:ERD590294 FAY590290:FAZ590294 FKU590290:FKV590294 FUQ590290:FUR590294 GEM590290:GEN590294 GOI590290:GOJ590294 GYE590290:GYF590294 HIA590290:HIB590294 HRW590290:HRX590294 IBS590290:IBT590294 ILO590290:ILP590294 IVK590290:IVL590294 JFG590290:JFH590294 JPC590290:JPD590294 JYY590290:JYZ590294 KIU590290:KIV590294 KSQ590290:KSR590294 LCM590290:LCN590294 LMI590290:LMJ590294 LWE590290:LWF590294 MGA590290:MGB590294 MPW590290:MPX590294 MZS590290:MZT590294 NJO590290:NJP590294 NTK590290:NTL590294 ODG590290:ODH590294 ONC590290:OND590294 OWY590290:OWZ590294 PGU590290:PGV590294 PQQ590290:PQR590294 QAM590290:QAN590294 QKI590290:QKJ590294 QUE590290:QUF590294 REA590290:REB590294 RNW590290:RNX590294 RXS590290:RXT590294 SHO590290:SHP590294 SRK590290:SRL590294 TBG590290:TBH590294 TLC590290:TLD590294 TUY590290:TUZ590294 UEU590290:UEV590294 UOQ590290:UOR590294 UYM590290:UYN590294 VII590290:VIJ590294 VSE590290:VSF590294 WCA590290:WCB590294 WLW590290:WLX590294 WVS590290:WVT590294 JG655826:JH655830 TC655826:TD655830 ACY655826:ACZ655830 AMU655826:AMV655830 AWQ655826:AWR655830 BGM655826:BGN655830 BQI655826:BQJ655830 CAE655826:CAF655830 CKA655826:CKB655830 CTW655826:CTX655830 DDS655826:DDT655830 DNO655826:DNP655830 DXK655826:DXL655830 EHG655826:EHH655830 ERC655826:ERD655830 FAY655826:FAZ655830 FKU655826:FKV655830 FUQ655826:FUR655830 GEM655826:GEN655830 GOI655826:GOJ655830 GYE655826:GYF655830 HIA655826:HIB655830 HRW655826:HRX655830 IBS655826:IBT655830 ILO655826:ILP655830 IVK655826:IVL655830 JFG655826:JFH655830 JPC655826:JPD655830 JYY655826:JYZ655830 KIU655826:KIV655830 KSQ655826:KSR655830 LCM655826:LCN655830 LMI655826:LMJ655830 LWE655826:LWF655830 MGA655826:MGB655830 MPW655826:MPX655830 MZS655826:MZT655830 NJO655826:NJP655830 NTK655826:NTL655830 ODG655826:ODH655830 ONC655826:OND655830 OWY655826:OWZ655830 PGU655826:PGV655830 PQQ655826:PQR655830 QAM655826:QAN655830 QKI655826:QKJ655830 QUE655826:QUF655830 REA655826:REB655830 RNW655826:RNX655830 RXS655826:RXT655830 SHO655826:SHP655830 SRK655826:SRL655830 TBG655826:TBH655830 TLC655826:TLD655830 TUY655826:TUZ655830 UEU655826:UEV655830 UOQ655826:UOR655830 UYM655826:UYN655830 VII655826:VIJ655830 VSE655826:VSF655830 WCA655826:WCB655830 WLW655826:WLX655830 WVS655826:WVT655830 JG721362:JH721366 TC721362:TD721366 ACY721362:ACZ721366 AMU721362:AMV721366 AWQ721362:AWR721366 BGM721362:BGN721366 BQI721362:BQJ721366 CAE721362:CAF721366 CKA721362:CKB721366 CTW721362:CTX721366 DDS721362:DDT721366 DNO721362:DNP721366 DXK721362:DXL721366 EHG721362:EHH721366 ERC721362:ERD721366 FAY721362:FAZ721366 FKU721362:FKV721366 FUQ721362:FUR721366 GEM721362:GEN721366 GOI721362:GOJ721366 GYE721362:GYF721366 HIA721362:HIB721366 HRW721362:HRX721366 IBS721362:IBT721366 ILO721362:ILP721366 IVK721362:IVL721366 JFG721362:JFH721366 JPC721362:JPD721366 JYY721362:JYZ721366 KIU721362:KIV721366 KSQ721362:KSR721366 LCM721362:LCN721366 LMI721362:LMJ721366 LWE721362:LWF721366 MGA721362:MGB721366 MPW721362:MPX721366 MZS721362:MZT721366 NJO721362:NJP721366 NTK721362:NTL721366 ODG721362:ODH721366 ONC721362:OND721366 OWY721362:OWZ721366 PGU721362:PGV721366 PQQ721362:PQR721366 QAM721362:QAN721366 QKI721362:QKJ721366 QUE721362:QUF721366 REA721362:REB721366 RNW721362:RNX721366 RXS721362:RXT721366 SHO721362:SHP721366 SRK721362:SRL721366 TBG721362:TBH721366 TLC721362:TLD721366 TUY721362:TUZ721366 UEU721362:UEV721366 UOQ721362:UOR721366 UYM721362:UYN721366 VII721362:VIJ721366 VSE721362:VSF721366 WCA721362:WCB721366 WLW721362:WLX721366 WVS721362:WVT721366 JG786898:JH786902 TC786898:TD786902 ACY786898:ACZ786902 AMU786898:AMV786902 AWQ786898:AWR786902 BGM786898:BGN786902 BQI786898:BQJ786902 CAE786898:CAF786902 CKA786898:CKB786902 CTW786898:CTX786902 DDS786898:DDT786902 DNO786898:DNP786902 DXK786898:DXL786902 EHG786898:EHH786902 ERC786898:ERD786902 FAY786898:FAZ786902 FKU786898:FKV786902 FUQ786898:FUR786902 GEM786898:GEN786902 GOI786898:GOJ786902 GYE786898:GYF786902 HIA786898:HIB786902 HRW786898:HRX786902 IBS786898:IBT786902 ILO786898:ILP786902 IVK786898:IVL786902 JFG786898:JFH786902 JPC786898:JPD786902 JYY786898:JYZ786902 KIU786898:KIV786902 KSQ786898:KSR786902 LCM786898:LCN786902 LMI786898:LMJ786902 LWE786898:LWF786902 MGA786898:MGB786902 MPW786898:MPX786902 MZS786898:MZT786902 NJO786898:NJP786902 NTK786898:NTL786902 ODG786898:ODH786902 ONC786898:OND786902 OWY786898:OWZ786902 PGU786898:PGV786902 PQQ786898:PQR786902 QAM786898:QAN786902 QKI786898:QKJ786902 QUE786898:QUF786902 REA786898:REB786902 RNW786898:RNX786902 RXS786898:RXT786902 SHO786898:SHP786902 SRK786898:SRL786902 TBG786898:TBH786902 TLC786898:TLD786902 TUY786898:TUZ786902 UEU786898:UEV786902 UOQ786898:UOR786902 UYM786898:UYN786902 VII786898:VIJ786902 VSE786898:VSF786902 WCA786898:WCB786902 WLW786898:WLX786902 WVS786898:WVT786902 JG852434:JH852438 TC852434:TD852438 ACY852434:ACZ852438 AMU852434:AMV852438 AWQ852434:AWR852438 BGM852434:BGN852438 BQI852434:BQJ852438 CAE852434:CAF852438 CKA852434:CKB852438 CTW852434:CTX852438 DDS852434:DDT852438 DNO852434:DNP852438 DXK852434:DXL852438 EHG852434:EHH852438 ERC852434:ERD852438 FAY852434:FAZ852438 FKU852434:FKV852438 FUQ852434:FUR852438 GEM852434:GEN852438 GOI852434:GOJ852438 GYE852434:GYF852438 HIA852434:HIB852438 HRW852434:HRX852438 IBS852434:IBT852438 ILO852434:ILP852438 IVK852434:IVL852438 JFG852434:JFH852438 JPC852434:JPD852438 JYY852434:JYZ852438 KIU852434:KIV852438 KSQ852434:KSR852438 LCM852434:LCN852438 LMI852434:LMJ852438 LWE852434:LWF852438 MGA852434:MGB852438 MPW852434:MPX852438 MZS852434:MZT852438 NJO852434:NJP852438 NTK852434:NTL852438 ODG852434:ODH852438 ONC852434:OND852438 OWY852434:OWZ852438 PGU852434:PGV852438 PQQ852434:PQR852438 QAM852434:QAN852438 QKI852434:QKJ852438 QUE852434:QUF852438 REA852434:REB852438 RNW852434:RNX852438 RXS852434:RXT852438 SHO852434:SHP852438 SRK852434:SRL852438 TBG852434:TBH852438 TLC852434:TLD852438 TUY852434:TUZ852438 UEU852434:UEV852438 UOQ852434:UOR852438 UYM852434:UYN852438 VII852434:VIJ852438 VSE852434:VSF852438 WCA852434:WCB852438 WLW852434:WLX852438 WVS852434:WVT852438 JG917970:JH917974 TC917970:TD917974 ACY917970:ACZ917974 AMU917970:AMV917974 AWQ917970:AWR917974 BGM917970:BGN917974 BQI917970:BQJ917974 CAE917970:CAF917974 CKA917970:CKB917974 CTW917970:CTX917974 DDS917970:DDT917974 DNO917970:DNP917974 DXK917970:DXL917974 EHG917970:EHH917974 ERC917970:ERD917974 FAY917970:FAZ917974 FKU917970:FKV917974 FUQ917970:FUR917974 GEM917970:GEN917974 GOI917970:GOJ917974 GYE917970:GYF917974 HIA917970:HIB917974 HRW917970:HRX917974 IBS917970:IBT917974 ILO917970:ILP917974 IVK917970:IVL917974 JFG917970:JFH917974 JPC917970:JPD917974 JYY917970:JYZ917974 KIU917970:KIV917974 KSQ917970:KSR917974 LCM917970:LCN917974 LMI917970:LMJ917974 LWE917970:LWF917974 MGA917970:MGB917974 MPW917970:MPX917974 MZS917970:MZT917974 NJO917970:NJP917974 NTK917970:NTL917974 ODG917970:ODH917974 ONC917970:OND917974 OWY917970:OWZ917974 PGU917970:PGV917974 PQQ917970:PQR917974 QAM917970:QAN917974 QKI917970:QKJ917974 QUE917970:QUF917974 REA917970:REB917974 RNW917970:RNX917974 RXS917970:RXT917974 SHO917970:SHP917974 SRK917970:SRL917974 TBG917970:TBH917974 TLC917970:TLD917974 TUY917970:TUZ917974 UEU917970:UEV917974 UOQ917970:UOR917974 UYM917970:UYN917974 VII917970:VIJ917974 VSE917970:VSF917974 WCA917970:WCB917974 WLW917970:WLX917974 WVS917970:WVT917974 JG983506:JH983510 TC983506:TD983510 ACY983506:ACZ983510 AMU983506:AMV983510 AWQ983506:AWR983510 BGM983506:BGN983510 BQI983506:BQJ983510 CAE983506:CAF983510 CKA983506:CKB983510 CTW983506:CTX983510 DDS983506:DDT983510 DNO983506:DNP983510 DXK983506:DXL983510 EHG983506:EHH983510 ERC983506:ERD983510 FAY983506:FAZ983510 FKU983506:FKV983510 FUQ983506:FUR983510 GEM983506:GEN983510 GOI983506:GOJ983510 GYE983506:GYF983510 HIA983506:HIB983510 HRW983506:HRX983510 IBS983506:IBT983510 ILO983506:ILP983510 IVK983506:IVL983510 JFG983506:JFH983510 JPC983506:JPD983510 JYY983506:JYZ983510 KIU983506:KIV983510 KSQ983506:KSR983510 LCM983506:LCN983510 LMI983506:LMJ983510 LWE983506:LWF983510 MGA983506:MGB983510 MPW983506:MPX983510 MZS983506:MZT983510 NJO983506:NJP983510 NTK983506:NTL983510 ODG983506:ODH983510 ONC983506:OND983510 OWY983506:OWZ983510 PGU983506:PGV983510 PQQ983506:PQR983510 QAM983506:QAN983510 QKI983506:QKJ983510 QUE983506:QUF983510 REA983506:REB983510 RNW983506:RNX983510 RXS983506:RXT983510 SHO983506:SHP983510 SRK983506:SRL983510 TBG983506:TBH983510 TLC983506:TLD983510 TUY983506:TUZ983510 UEU983506:UEV983510 UOQ983506:UOR983510 UYM983506:UYN983510 VII983506:VIJ983510 VSE983506:VSF983510 WCA983506:WCB983510 WLW983506:WLX983510 WVS983506:WVT983510">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ique el impuesto a las ganancias corrientes, registre el ajuste respectivo" sqref="JG66001 TC66001 ACY66001 AMU66001 AWQ66001 BGM66001 BQI66001 CAE66001 CKA66001 CTW66001 DDS66001 DNO66001 DXK66001 EHG66001 ERC66001 FAY66001 FKU66001 FUQ66001 GEM66001 GOI66001 GYE66001 HIA66001 HRW66001 IBS66001 ILO66001 IVK66001 JFG66001 JPC66001 JYY66001 KIU66001 KSQ66001 LCM66001 LMI66001 LWE66001 MGA66001 MPW66001 MZS66001 NJO66001 NTK66001 ODG66001 ONC66001 OWY66001 PGU66001 PQQ66001 QAM66001 QKI66001 QUE66001 REA66001 RNW66001 RXS66001 SHO66001 SRK66001 TBG66001 TLC66001 TUY66001 UEU66001 UOQ66001 UYM66001 VII66001 VSE66001 WCA66001 WLW66001 WVS66001 JG131537 TC131537 ACY131537 AMU131537 AWQ131537 BGM131537 BQI131537 CAE131537 CKA131537 CTW131537 DDS131537 DNO131537 DXK131537 EHG131537 ERC131537 FAY131537 FKU131537 FUQ131537 GEM131537 GOI131537 GYE131537 HIA131537 HRW131537 IBS131537 ILO131537 IVK131537 JFG131537 JPC131537 JYY131537 KIU131537 KSQ131537 LCM131537 LMI131537 LWE131537 MGA131537 MPW131537 MZS131537 NJO131537 NTK131537 ODG131537 ONC131537 OWY131537 PGU131537 PQQ131537 QAM131537 QKI131537 QUE131537 REA131537 RNW131537 RXS131537 SHO131537 SRK131537 TBG131537 TLC131537 TUY131537 UEU131537 UOQ131537 UYM131537 VII131537 VSE131537 WCA131537 WLW131537 WVS131537 JG197073 TC197073 ACY197073 AMU197073 AWQ197073 BGM197073 BQI197073 CAE197073 CKA197073 CTW197073 DDS197073 DNO197073 DXK197073 EHG197073 ERC197073 FAY197073 FKU197073 FUQ197073 GEM197073 GOI197073 GYE197073 HIA197073 HRW197073 IBS197073 ILO197073 IVK197073 JFG197073 JPC197073 JYY197073 KIU197073 KSQ197073 LCM197073 LMI197073 LWE197073 MGA197073 MPW197073 MZS197073 NJO197073 NTK197073 ODG197073 ONC197073 OWY197073 PGU197073 PQQ197073 QAM197073 QKI197073 QUE197073 REA197073 RNW197073 RXS197073 SHO197073 SRK197073 TBG197073 TLC197073 TUY197073 UEU197073 UOQ197073 UYM197073 VII197073 VSE197073 WCA197073 WLW197073 WVS197073 JG262609 TC262609 ACY262609 AMU262609 AWQ262609 BGM262609 BQI262609 CAE262609 CKA262609 CTW262609 DDS262609 DNO262609 DXK262609 EHG262609 ERC262609 FAY262609 FKU262609 FUQ262609 GEM262609 GOI262609 GYE262609 HIA262609 HRW262609 IBS262609 ILO262609 IVK262609 JFG262609 JPC262609 JYY262609 KIU262609 KSQ262609 LCM262609 LMI262609 LWE262609 MGA262609 MPW262609 MZS262609 NJO262609 NTK262609 ODG262609 ONC262609 OWY262609 PGU262609 PQQ262609 QAM262609 QKI262609 QUE262609 REA262609 RNW262609 RXS262609 SHO262609 SRK262609 TBG262609 TLC262609 TUY262609 UEU262609 UOQ262609 UYM262609 VII262609 VSE262609 WCA262609 WLW262609 WVS262609 JG328145 TC328145 ACY328145 AMU328145 AWQ328145 BGM328145 BQI328145 CAE328145 CKA328145 CTW328145 DDS328145 DNO328145 DXK328145 EHG328145 ERC328145 FAY328145 FKU328145 FUQ328145 GEM328145 GOI328145 GYE328145 HIA328145 HRW328145 IBS328145 ILO328145 IVK328145 JFG328145 JPC328145 JYY328145 KIU328145 KSQ328145 LCM328145 LMI328145 LWE328145 MGA328145 MPW328145 MZS328145 NJO328145 NTK328145 ODG328145 ONC328145 OWY328145 PGU328145 PQQ328145 QAM328145 QKI328145 QUE328145 REA328145 RNW328145 RXS328145 SHO328145 SRK328145 TBG328145 TLC328145 TUY328145 UEU328145 UOQ328145 UYM328145 VII328145 VSE328145 WCA328145 WLW328145 WVS328145 JG393681 TC393681 ACY393681 AMU393681 AWQ393681 BGM393681 BQI393681 CAE393681 CKA393681 CTW393681 DDS393681 DNO393681 DXK393681 EHG393681 ERC393681 FAY393681 FKU393681 FUQ393681 GEM393681 GOI393681 GYE393681 HIA393681 HRW393681 IBS393681 ILO393681 IVK393681 JFG393681 JPC393681 JYY393681 KIU393681 KSQ393681 LCM393681 LMI393681 LWE393681 MGA393681 MPW393681 MZS393681 NJO393681 NTK393681 ODG393681 ONC393681 OWY393681 PGU393681 PQQ393681 QAM393681 QKI393681 QUE393681 REA393681 RNW393681 RXS393681 SHO393681 SRK393681 TBG393681 TLC393681 TUY393681 UEU393681 UOQ393681 UYM393681 VII393681 VSE393681 WCA393681 WLW393681 WVS393681 JG459217 TC459217 ACY459217 AMU459217 AWQ459217 BGM459217 BQI459217 CAE459217 CKA459217 CTW459217 DDS459217 DNO459217 DXK459217 EHG459217 ERC459217 FAY459217 FKU459217 FUQ459217 GEM459217 GOI459217 GYE459217 HIA459217 HRW459217 IBS459217 ILO459217 IVK459217 JFG459217 JPC459217 JYY459217 KIU459217 KSQ459217 LCM459217 LMI459217 LWE459217 MGA459217 MPW459217 MZS459217 NJO459217 NTK459217 ODG459217 ONC459217 OWY459217 PGU459217 PQQ459217 QAM459217 QKI459217 QUE459217 REA459217 RNW459217 RXS459217 SHO459217 SRK459217 TBG459217 TLC459217 TUY459217 UEU459217 UOQ459217 UYM459217 VII459217 VSE459217 WCA459217 WLW459217 WVS459217 JG524753 TC524753 ACY524753 AMU524753 AWQ524753 BGM524753 BQI524753 CAE524753 CKA524753 CTW524753 DDS524753 DNO524753 DXK524753 EHG524753 ERC524753 FAY524753 FKU524753 FUQ524753 GEM524753 GOI524753 GYE524753 HIA524753 HRW524753 IBS524753 ILO524753 IVK524753 JFG524753 JPC524753 JYY524753 KIU524753 KSQ524753 LCM524753 LMI524753 LWE524753 MGA524753 MPW524753 MZS524753 NJO524753 NTK524753 ODG524753 ONC524753 OWY524753 PGU524753 PQQ524753 QAM524753 QKI524753 QUE524753 REA524753 RNW524753 RXS524753 SHO524753 SRK524753 TBG524753 TLC524753 TUY524753 UEU524753 UOQ524753 UYM524753 VII524753 VSE524753 WCA524753 WLW524753 WVS524753 JG590289 TC590289 ACY590289 AMU590289 AWQ590289 BGM590289 BQI590289 CAE590289 CKA590289 CTW590289 DDS590289 DNO590289 DXK590289 EHG590289 ERC590289 FAY590289 FKU590289 FUQ590289 GEM590289 GOI590289 GYE590289 HIA590289 HRW590289 IBS590289 ILO590289 IVK590289 JFG590289 JPC590289 JYY590289 KIU590289 KSQ590289 LCM590289 LMI590289 LWE590289 MGA590289 MPW590289 MZS590289 NJO590289 NTK590289 ODG590289 ONC590289 OWY590289 PGU590289 PQQ590289 QAM590289 QKI590289 QUE590289 REA590289 RNW590289 RXS590289 SHO590289 SRK590289 TBG590289 TLC590289 TUY590289 UEU590289 UOQ590289 UYM590289 VII590289 VSE590289 WCA590289 WLW590289 WVS590289 JG655825 TC655825 ACY655825 AMU655825 AWQ655825 BGM655825 BQI655825 CAE655825 CKA655825 CTW655825 DDS655825 DNO655825 DXK655825 EHG655825 ERC655825 FAY655825 FKU655825 FUQ655825 GEM655825 GOI655825 GYE655825 HIA655825 HRW655825 IBS655825 ILO655825 IVK655825 JFG655825 JPC655825 JYY655825 KIU655825 KSQ655825 LCM655825 LMI655825 LWE655825 MGA655825 MPW655825 MZS655825 NJO655825 NTK655825 ODG655825 ONC655825 OWY655825 PGU655825 PQQ655825 QAM655825 QKI655825 QUE655825 REA655825 RNW655825 RXS655825 SHO655825 SRK655825 TBG655825 TLC655825 TUY655825 UEU655825 UOQ655825 UYM655825 VII655825 VSE655825 WCA655825 WLW655825 WVS655825 JG721361 TC721361 ACY721361 AMU721361 AWQ721361 BGM721361 BQI721361 CAE721361 CKA721361 CTW721361 DDS721361 DNO721361 DXK721361 EHG721361 ERC721361 FAY721361 FKU721361 FUQ721361 GEM721361 GOI721361 GYE721361 HIA721361 HRW721361 IBS721361 ILO721361 IVK721361 JFG721361 JPC721361 JYY721361 KIU721361 KSQ721361 LCM721361 LMI721361 LWE721361 MGA721361 MPW721361 MZS721361 NJO721361 NTK721361 ODG721361 ONC721361 OWY721361 PGU721361 PQQ721361 QAM721361 QKI721361 QUE721361 REA721361 RNW721361 RXS721361 SHO721361 SRK721361 TBG721361 TLC721361 TUY721361 UEU721361 UOQ721361 UYM721361 VII721361 VSE721361 WCA721361 WLW721361 WVS721361 JG786897 TC786897 ACY786897 AMU786897 AWQ786897 BGM786897 BQI786897 CAE786897 CKA786897 CTW786897 DDS786897 DNO786897 DXK786897 EHG786897 ERC786897 FAY786897 FKU786897 FUQ786897 GEM786897 GOI786897 GYE786897 HIA786897 HRW786897 IBS786897 ILO786897 IVK786897 JFG786897 JPC786897 JYY786897 KIU786897 KSQ786897 LCM786897 LMI786897 LWE786897 MGA786897 MPW786897 MZS786897 NJO786897 NTK786897 ODG786897 ONC786897 OWY786897 PGU786897 PQQ786897 QAM786897 QKI786897 QUE786897 REA786897 RNW786897 RXS786897 SHO786897 SRK786897 TBG786897 TLC786897 TUY786897 UEU786897 UOQ786897 UYM786897 VII786897 VSE786897 WCA786897 WLW786897 WVS786897 JG852433 TC852433 ACY852433 AMU852433 AWQ852433 BGM852433 BQI852433 CAE852433 CKA852433 CTW852433 DDS852433 DNO852433 DXK852433 EHG852433 ERC852433 FAY852433 FKU852433 FUQ852433 GEM852433 GOI852433 GYE852433 HIA852433 HRW852433 IBS852433 ILO852433 IVK852433 JFG852433 JPC852433 JYY852433 KIU852433 KSQ852433 LCM852433 LMI852433 LWE852433 MGA852433 MPW852433 MZS852433 NJO852433 NTK852433 ODG852433 ONC852433 OWY852433 PGU852433 PQQ852433 QAM852433 QKI852433 QUE852433 REA852433 RNW852433 RXS852433 SHO852433 SRK852433 TBG852433 TLC852433 TUY852433 UEU852433 UOQ852433 UYM852433 VII852433 VSE852433 WCA852433 WLW852433 WVS852433 JG917969 TC917969 ACY917969 AMU917969 AWQ917969 BGM917969 BQI917969 CAE917969 CKA917969 CTW917969 DDS917969 DNO917969 DXK917969 EHG917969 ERC917969 FAY917969 FKU917969 FUQ917969 GEM917969 GOI917969 GYE917969 HIA917969 HRW917969 IBS917969 ILO917969 IVK917969 JFG917969 JPC917969 JYY917969 KIU917969 KSQ917969 LCM917969 LMI917969 LWE917969 MGA917969 MPW917969 MZS917969 NJO917969 NTK917969 ODG917969 ONC917969 OWY917969 PGU917969 PQQ917969 QAM917969 QKI917969 QUE917969 REA917969 RNW917969 RXS917969 SHO917969 SRK917969 TBG917969 TLC917969 TUY917969 UEU917969 UOQ917969 UYM917969 VII917969 VSE917969 WCA917969 WLW917969 WVS917969 JG983505 TC983505 ACY983505 AMU983505 AWQ983505 BGM983505 BQI983505 CAE983505 CKA983505 CTW983505 DDS983505 DNO983505 DXK983505 EHG983505 ERC983505 FAY983505 FKU983505 FUQ983505 GEM983505 GOI983505 GYE983505 HIA983505 HRW983505 IBS983505 ILO983505 IVK983505 JFG983505 JPC983505 JYY983505 KIU983505 KSQ983505 LCM983505 LMI983505 LWE983505 MGA983505 MPW983505 MZS983505 NJO983505 NTK983505 ODG983505 ONC983505 OWY983505 PGU983505 PQQ983505 QAM983505 QKI983505 QUE983505 REA983505 RNW983505 RXS983505 SHO983505 SRK983505 TBG983505 TLC983505 TUY983505 UEU983505 UOQ983505 UYM983505 VII983505 VSE983505 WCA983505 WLW983505 WVS983505">
      <formula1>0</formula1>
    </dataValidation>
    <dataValidation type="decimal" operator="greaterThanOrEqual" allowBlank="1" showInputMessage="1" showErrorMessage="1" error="Valor debe ser mayor o igual que 0" promptTitle="Diferncia contable Vs fiscal" prompt="Si existe una diferencia en el  momento del reconocimiento contable a 31/12/2015 y la elaboracion de la declaracion de renta que altere el impuesto a las ganancias corrientes, registre el ajuste respectivo" sqref="JH66001 TD66001 ACZ66001 AMV66001 AWR66001 BGN66001 BQJ66001 CAF66001 CKB66001 CTX66001 DDT66001 DNP66001 DXL66001 EHH66001 ERD66001 FAZ66001 FKV66001 FUR66001 GEN66001 GOJ66001 GYF66001 HIB66001 HRX66001 IBT66001 ILP66001 IVL66001 JFH66001 JPD66001 JYZ66001 KIV66001 KSR66001 LCN66001 LMJ66001 LWF66001 MGB66001 MPX66001 MZT66001 NJP66001 NTL66001 ODH66001 OND66001 OWZ66001 PGV66001 PQR66001 QAN66001 QKJ66001 QUF66001 REB66001 RNX66001 RXT66001 SHP66001 SRL66001 TBH66001 TLD66001 TUZ66001 UEV66001 UOR66001 UYN66001 VIJ66001 VSF66001 WCB66001 WLX66001 WVT66001 JH131537 TD131537 ACZ131537 AMV131537 AWR131537 BGN131537 BQJ131537 CAF131537 CKB131537 CTX131537 DDT131537 DNP131537 DXL131537 EHH131537 ERD131537 FAZ131537 FKV131537 FUR131537 GEN131537 GOJ131537 GYF131537 HIB131537 HRX131537 IBT131537 ILP131537 IVL131537 JFH131537 JPD131537 JYZ131537 KIV131537 KSR131537 LCN131537 LMJ131537 LWF131537 MGB131537 MPX131537 MZT131537 NJP131537 NTL131537 ODH131537 OND131537 OWZ131537 PGV131537 PQR131537 QAN131537 QKJ131537 QUF131537 REB131537 RNX131537 RXT131537 SHP131537 SRL131537 TBH131537 TLD131537 TUZ131537 UEV131537 UOR131537 UYN131537 VIJ131537 VSF131537 WCB131537 WLX131537 WVT131537 JH197073 TD197073 ACZ197073 AMV197073 AWR197073 BGN197073 BQJ197073 CAF197073 CKB197073 CTX197073 DDT197073 DNP197073 DXL197073 EHH197073 ERD197073 FAZ197073 FKV197073 FUR197073 GEN197073 GOJ197073 GYF197073 HIB197073 HRX197073 IBT197073 ILP197073 IVL197073 JFH197073 JPD197073 JYZ197073 KIV197073 KSR197073 LCN197073 LMJ197073 LWF197073 MGB197073 MPX197073 MZT197073 NJP197073 NTL197073 ODH197073 OND197073 OWZ197073 PGV197073 PQR197073 QAN197073 QKJ197073 QUF197073 REB197073 RNX197073 RXT197073 SHP197073 SRL197073 TBH197073 TLD197073 TUZ197073 UEV197073 UOR197073 UYN197073 VIJ197073 VSF197073 WCB197073 WLX197073 WVT197073 JH262609 TD262609 ACZ262609 AMV262609 AWR262609 BGN262609 BQJ262609 CAF262609 CKB262609 CTX262609 DDT262609 DNP262609 DXL262609 EHH262609 ERD262609 FAZ262609 FKV262609 FUR262609 GEN262609 GOJ262609 GYF262609 HIB262609 HRX262609 IBT262609 ILP262609 IVL262609 JFH262609 JPD262609 JYZ262609 KIV262609 KSR262609 LCN262609 LMJ262609 LWF262609 MGB262609 MPX262609 MZT262609 NJP262609 NTL262609 ODH262609 OND262609 OWZ262609 PGV262609 PQR262609 QAN262609 QKJ262609 QUF262609 REB262609 RNX262609 RXT262609 SHP262609 SRL262609 TBH262609 TLD262609 TUZ262609 UEV262609 UOR262609 UYN262609 VIJ262609 VSF262609 WCB262609 WLX262609 WVT262609 JH328145 TD328145 ACZ328145 AMV328145 AWR328145 BGN328145 BQJ328145 CAF328145 CKB328145 CTX328145 DDT328145 DNP328145 DXL328145 EHH328145 ERD328145 FAZ328145 FKV328145 FUR328145 GEN328145 GOJ328145 GYF328145 HIB328145 HRX328145 IBT328145 ILP328145 IVL328145 JFH328145 JPD328145 JYZ328145 KIV328145 KSR328145 LCN328145 LMJ328145 LWF328145 MGB328145 MPX328145 MZT328145 NJP328145 NTL328145 ODH328145 OND328145 OWZ328145 PGV328145 PQR328145 QAN328145 QKJ328145 QUF328145 REB328145 RNX328145 RXT328145 SHP328145 SRL328145 TBH328145 TLD328145 TUZ328145 UEV328145 UOR328145 UYN328145 VIJ328145 VSF328145 WCB328145 WLX328145 WVT328145 JH393681 TD393681 ACZ393681 AMV393681 AWR393681 BGN393681 BQJ393681 CAF393681 CKB393681 CTX393681 DDT393681 DNP393681 DXL393681 EHH393681 ERD393681 FAZ393681 FKV393681 FUR393681 GEN393681 GOJ393681 GYF393681 HIB393681 HRX393681 IBT393681 ILP393681 IVL393681 JFH393681 JPD393681 JYZ393681 KIV393681 KSR393681 LCN393681 LMJ393681 LWF393681 MGB393681 MPX393681 MZT393681 NJP393681 NTL393681 ODH393681 OND393681 OWZ393681 PGV393681 PQR393681 QAN393681 QKJ393681 QUF393681 REB393681 RNX393681 RXT393681 SHP393681 SRL393681 TBH393681 TLD393681 TUZ393681 UEV393681 UOR393681 UYN393681 VIJ393681 VSF393681 WCB393681 WLX393681 WVT393681 JH459217 TD459217 ACZ459217 AMV459217 AWR459217 BGN459217 BQJ459217 CAF459217 CKB459217 CTX459217 DDT459217 DNP459217 DXL459217 EHH459217 ERD459217 FAZ459217 FKV459217 FUR459217 GEN459217 GOJ459217 GYF459217 HIB459217 HRX459217 IBT459217 ILP459217 IVL459217 JFH459217 JPD459217 JYZ459217 KIV459217 KSR459217 LCN459217 LMJ459217 LWF459217 MGB459217 MPX459217 MZT459217 NJP459217 NTL459217 ODH459217 OND459217 OWZ459217 PGV459217 PQR459217 QAN459217 QKJ459217 QUF459217 REB459217 RNX459217 RXT459217 SHP459217 SRL459217 TBH459217 TLD459217 TUZ459217 UEV459217 UOR459217 UYN459217 VIJ459217 VSF459217 WCB459217 WLX459217 WVT459217 JH524753 TD524753 ACZ524753 AMV524753 AWR524753 BGN524753 BQJ524753 CAF524753 CKB524753 CTX524753 DDT524753 DNP524753 DXL524753 EHH524753 ERD524753 FAZ524753 FKV524753 FUR524753 GEN524753 GOJ524753 GYF524753 HIB524753 HRX524753 IBT524753 ILP524753 IVL524753 JFH524753 JPD524753 JYZ524753 KIV524753 KSR524753 LCN524753 LMJ524753 LWF524753 MGB524753 MPX524753 MZT524753 NJP524753 NTL524753 ODH524753 OND524753 OWZ524753 PGV524753 PQR524753 QAN524753 QKJ524753 QUF524753 REB524753 RNX524753 RXT524753 SHP524753 SRL524753 TBH524753 TLD524753 TUZ524753 UEV524753 UOR524753 UYN524753 VIJ524753 VSF524753 WCB524753 WLX524753 WVT524753 JH590289 TD590289 ACZ590289 AMV590289 AWR590289 BGN590289 BQJ590289 CAF590289 CKB590289 CTX590289 DDT590289 DNP590289 DXL590289 EHH590289 ERD590289 FAZ590289 FKV590289 FUR590289 GEN590289 GOJ590289 GYF590289 HIB590289 HRX590289 IBT590289 ILP590289 IVL590289 JFH590289 JPD590289 JYZ590289 KIV590289 KSR590289 LCN590289 LMJ590289 LWF590289 MGB590289 MPX590289 MZT590289 NJP590289 NTL590289 ODH590289 OND590289 OWZ590289 PGV590289 PQR590289 QAN590289 QKJ590289 QUF590289 REB590289 RNX590289 RXT590289 SHP590289 SRL590289 TBH590289 TLD590289 TUZ590289 UEV590289 UOR590289 UYN590289 VIJ590289 VSF590289 WCB590289 WLX590289 WVT590289 JH655825 TD655825 ACZ655825 AMV655825 AWR655825 BGN655825 BQJ655825 CAF655825 CKB655825 CTX655825 DDT655825 DNP655825 DXL655825 EHH655825 ERD655825 FAZ655825 FKV655825 FUR655825 GEN655825 GOJ655825 GYF655825 HIB655825 HRX655825 IBT655825 ILP655825 IVL655825 JFH655825 JPD655825 JYZ655825 KIV655825 KSR655825 LCN655825 LMJ655825 LWF655825 MGB655825 MPX655825 MZT655825 NJP655825 NTL655825 ODH655825 OND655825 OWZ655825 PGV655825 PQR655825 QAN655825 QKJ655825 QUF655825 REB655825 RNX655825 RXT655825 SHP655825 SRL655825 TBH655825 TLD655825 TUZ655825 UEV655825 UOR655825 UYN655825 VIJ655825 VSF655825 WCB655825 WLX655825 WVT655825 JH721361 TD721361 ACZ721361 AMV721361 AWR721361 BGN721361 BQJ721361 CAF721361 CKB721361 CTX721361 DDT721361 DNP721361 DXL721361 EHH721361 ERD721361 FAZ721361 FKV721361 FUR721361 GEN721361 GOJ721361 GYF721361 HIB721361 HRX721361 IBT721361 ILP721361 IVL721361 JFH721361 JPD721361 JYZ721361 KIV721361 KSR721361 LCN721361 LMJ721361 LWF721361 MGB721361 MPX721361 MZT721361 NJP721361 NTL721361 ODH721361 OND721361 OWZ721361 PGV721361 PQR721361 QAN721361 QKJ721361 QUF721361 REB721361 RNX721361 RXT721361 SHP721361 SRL721361 TBH721361 TLD721361 TUZ721361 UEV721361 UOR721361 UYN721361 VIJ721361 VSF721361 WCB721361 WLX721361 WVT721361 JH786897 TD786897 ACZ786897 AMV786897 AWR786897 BGN786897 BQJ786897 CAF786897 CKB786897 CTX786897 DDT786897 DNP786897 DXL786897 EHH786897 ERD786897 FAZ786897 FKV786897 FUR786897 GEN786897 GOJ786897 GYF786897 HIB786897 HRX786897 IBT786897 ILP786897 IVL786897 JFH786897 JPD786897 JYZ786897 KIV786897 KSR786897 LCN786897 LMJ786897 LWF786897 MGB786897 MPX786897 MZT786897 NJP786897 NTL786897 ODH786897 OND786897 OWZ786897 PGV786897 PQR786897 QAN786897 QKJ786897 QUF786897 REB786897 RNX786897 RXT786897 SHP786897 SRL786897 TBH786897 TLD786897 TUZ786897 UEV786897 UOR786897 UYN786897 VIJ786897 VSF786897 WCB786897 WLX786897 WVT786897 JH852433 TD852433 ACZ852433 AMV852433 AWR852433 BGN852433 BQJ852433 CAF852433 CKB852433 CTX852433 DDT852433 DNP852433 DXL852433 EHH852433 ERD852433 FAZ852433 FKV852433 FUR852433 GEN852433 GOJ852433 GYF852433 HIB852433 HRX852433 IBT852433 ILP852433 IVL852433 JFH852433 JPD852433 JYZ852433 KIV852433 KSR852433 LCN852433 LMJ852433 LWF852433 MGB852433 MPX852433 MZT852433 NJP852433 NTL852433 ODH852433 OND852433 OWZ852433 PGV852433 PQR852433 QAN852433 QKJ852433 QUF852433 REB852433 RNX852433 RXT852433 SHP852433 SRL852433 TBH852433 TLD852433 TUZ852433 UEV852433 UOR852433 UYN852433 VIJ852433 VSF852433 WCB852433 WLX852433 WVT852433 JH917969 TD917969 ACZ917969 AMV917969 AWR917969 BGN917969 BQJ917969 CAF917969 CKB917969 CTX917969 DDT917969 DNP917969 DXL917969 EHH917969 ERD917969 FAZ917969 FKV917969 FUR917969 GEN917969 GOJ917969 GYF917969 HIB917969 HRX917969 IBT917969 ILP917969 IVL917969 JFH917969 JPD917969 JYZ917969 KIV917969 KSR917969 LCN917969 LMJ917969 LWF917969 MGB917969 MPX917969 MZT917969 NJP917969 NTL917969 ODH917969 OND917969 OWZ917969 PGV917969 PQR917969 QAN917969 QKJ917969 QUF917969 REB917969 RNX917969 RXT917969 SHP917969 SRL917969 TBH917969 TLD917969 TUZ917969 UEV917969 UOR917969 UYN917969 VIJ917969 VSF917969 WCB917969 WLX917969 WVT917969 JH983505 TD983505 ACZ983505 AMV983505 AWR983505 BGN983505 BQJ983505 CAF983505 CKB983505 CTX983505 DDT983505 DNP983505 DXL983505 EHH983505 ERD983505 FAZ983505 FKV983505 FUR983505 GEN983505 GOJ983505 GYF983505 HIB983505 HRX983505 IBT983505 ILP983505 IVL983505 JFH983505 JPD983505 JYZ983505 KIV983505 KSR983505 LCN983505 LMJ983505 LWF983505 MGB983505 MPX983505 MZT983505 NJP983505 NTL983505 ODH983505 OND983505 OWZ983505 PGV983505 PQR983505 QAN983505 QKJ983505 QUF983505 REB983505 RNX983505 RXT983505 SHP983505 SRL983505 TBH983505 TLD983505 TUZ983505 UEV983505 UOR983505 UYN983505 VIJ983505 VSF983505 WCB983505 WLX983505 WVT983505">
      <formula1>0</formula1>
    </dataValidation>
    <dataValidation type="decimal" operator="greaterThanOrEqual" allowBlank="1" showInputMessage="1" showErrorMessage="1" error="Valor debe ser mayor o igual que 0" promptTitle="Diferencia contable Vs fiscal" prompt="Si existe una diferencia en el  momento del reconocimiento contable a 31/12/2015 y la elaboracion de la declaracion de renta que modifique el impuesto a las ganancias diferido, registre el ajuste respectivo" sqref="JG66007:JH66025 TC66007:TD66025 ACY66007:ACZ66025 AMU66007:AMV66025 AWQ66007:AWR66025 BGM66007:BGN66025 BQI66007:BQJ66025 CAE66007:CAF66025 CKA66007:CKB66025 CTW66007:CTX66025 DDS66007:DDT66025 DNO66007:DNP66025 DXK66007:DXL66025 EHG66007:EHH66025 ERC66007:ERD66025 FAY66007:FAZ66025 FKU66007:FKV66025 FUQ66007:FUR66025 GEM66007:GEN66025 GOI66007:GOJ66025 GYE66007:GYF66025 HIA66007:HIB66025 HRW66007:HRX66025 IBS66007:IBT66025 ILO66007:ILP66025 IVK66007:IVL66025 JFG66007:JFH66025 JPC66007:JPD66025 JYY66007:JYZ66025 KIU66007:KIV66025 KSQ66007:KSR66025 LCM66007:LCN66025 LMI66007:LMJ66025 LWE66007:LWF66025 MGA66007:MGB66025 MPW66007:MPX66025 MZS66007:MZT66025 NJO66007:NJP66025 NTK66007:NTL66025 ODG66007:ODH66025 ONC66007:OND66025 OWY66007:OWZ66025 PGU66007:PGV66025 PQQ66007:PQR66025 QAM66007:QAN66025 QKI66007:QKJ66025 QUE66007:QUF66025 REA66007:REB66025 RNW66007:RNX66025 RXS66007:RXT66025 SHO66007:SHP66025 SRK66007:SRL66025 TBG66007:TBH66025 TLC66007:TLD66025 TUY66007:TUZ66025 UEU66007:UEV66025 UOQ66007:UOR66025 UYM66007:UYN66025 VII66007:VIJ66025 VSE66007:VSF66025 WCA66007:WCB66025 WLW66007:WLX66025 WVS66007:WVT66025 JG131543:JH131561 TC131543:TD131561 ACY131543:ACZ131561 AMU131543:AMV131561 AWQ131543:AWR131561 BGM131543:BGN131561 BQI131543:BQJ131561 CAE131543:CAF131561 CKA131543:CKB131561 CTW131543:CTX131561 DDS131543:DDT131561 DNO131543:DNP131561 DXK131543:DXL131561 EHG131543:EHH131561 ERC131543:ERD131561 FAY131543:FAZ131561 FKU131543:FKV131561 FUQ131543:FUR131561 GEM131543:GEN131561 GOI131543:GOJ131561 GYE131543:GYF131561 HIA131543:HIB131561 HRW131543:HRX131561 IBS131543:IBT131561 ILO131543:ILP131561 IVK131543:IVL131561 JFG131543:JFH131561 JPC131543:JPD131561 JYY131543:JYZ131561 KIU131543:KIV131561 KSQ131543:KSR131561 LCM131543:LCN131561 LMI131543:LMJ131561 LWE131543:LWF131561 MGA131543:MGB131561 MPW131543:MPX131561 MZS131543:MZT131561 NJO131543:NJP131561 NTK131543:NTL131561 ODG131543:ODH131561 ONC131543:OND131561 OWY131543:OWZ131561 PGU131543:PGV131561 PQQ131543:PQR131561 QAM131543:QAN131561 QKI131543:QKJ131561 QUE131543:QUF131561 REA131543:REB131561 RNW131543:RNX131561 RXS131543:RXT131561 SHO131543:SHP131561 SRK131543:SRL131561 TBG131543:TBH131561 TLC131543:TLD131561 TUY131543:TUZ131561 UEU131543:UEV131561 UOQ131543:UOR131561 UYM131543:UYN131561 VII131543:VIJ131561 VSE131543:VSF131561 WCA131543:WCB131561 WLW131543:WLX131561 WVS131543:WVT131561 JG197079:JH197097 TC197079:TD197097 ACY197079:ACZ197097 AMU197079:AMV197097 AWQ197079:AWR197097 BGM197079:BGN197097 BQI197079:BQJ197097 CAE197079:CAF197097 CKA197079:CKB197097 CTW197079:CTX197097 DDS197079:DDT197097 DNO197079:DNP197097 DXK197079:DXL197097 EHG197079:EHH197097 ERC197079:ERD197097 FAY197079:FAZ197097 FKU197079:FKV197097 FUQ197079:FUR197097 GEM197079:GEN197097 GOI197079:GOJ197097 GYE197079:GYF197097 HIA197079:HIB197097 HRW197079:HRX197097 IBS197079:IBT197097 ILO197079:ILP197097 IVK197079:IVL197097 JFG197079:JFH197097 JPC197079:JPD197097 JYY197079:JYZ197097 KIU197079:KIV197097 KSQ197079:KSR197097 LCM197079:LCN197097 LMI197079:LMJ197097 LWE197079:LWF197097 MGA197079:MGB197097 MPW197079:MPX197097 MZS197079:MZT197097 NJO197079:NJP197097 NTK197079:NTL197097 ODG197079:ODH197097 ONC197079:OND197097 OWY197079:OWZ197097 PGU197079:PGV197097 PQQ197079:PQR197097 QAM197079:QAN197097 QKI197079:QKJ197097 QUE197079:QUF197097 REA197079:REB197097 RNW197079:RNX197097 RXS197079:RXT197097 SHO197079:SHP197097 SRK197079:SRL197097 TBG197079:TBH197097 TLC197079:TLD197097 TUY197079:TUZ197097 UEU197079:UEV197097 UOQ197079:UOR197097 UYM197079:UYN197097 VII197079:VIJ197097 VSE197079:VSF197097 WCA197079:WCB197097 WLW197079:WLX197097 WVS197079:WVT197097 JG262615:JH262633 TC262615:TD262633 ACY262615:ACZ262633 AMU262615:AMV262633 AWQ262615:AWR262633 BGM262615:BGN262633 BQI262615:BQJ262633 CAE262615:CAF262633 CKA262615:CKB262633 CTW262615:CTX262633 DDS262615:DDT262633 DNO262615:DNP262633 DXK262615:DXL262633 EHG262615:EHH262633 ERC262615:ERD262633 FAY262615:FAZ262633 FKU262615:FKV262633 FUQ262615:FUR262633 GEM262615:GEN262633 GOI262615:GOJ262633 GYE262615:GYF262633 HIA262615:HIB262633 HRW262615:HRX262633 IBS262615:IBT262633 ILO262615:ILP262633 IVK262615:IVL262633 JFG262615:JFH262633 JPC262615:JPD262633 JYY262615:JYZ262633 KIU262615:KIV262633 KSQ262615:KSR262633 LCM262615:LCN262633 LMI262615:LMJ262633 LWE262615:LWF262633 MGA262615:MGB262633 MPW262615:MPX262633 MZS262615:MZT262633 NJO262615:NJP262633 NTK262615:NTL262633 ODG262615:ODH262633 ONC262615:OND262633 OWY262615:OWZ262633 PGU262615:PGV262633 PQQ262615:PQR262633 QAM262615:QAN262633 QKI262615:QKJ262633 QUE262615:QUF262633 REA262615:REB262633 RNW262615:RNX262633 RXS262615:RXT262633 SHO262615:SHP262633 SRK262615:SRL262633 TBG262615:TBH262633 TLC262615:TLD262633 TUY262615:TUZ262633 UEU262615:UEV262633 UOQ262615:UOR262633 UYM262615:UYN262633 VII262615:VIJ262633 VSE262615:VSF262633 WCA262615:WCB262633 WLW262615:WLX262633 WVS262615:WVT262633 JG328151:JH328169 TC328151:TD328169 ACY328151:ACZ328169 AMU328151:AMV328169 AWQ328151:AWR328169 BGM328151:BGN328169 BQI328151:BQJ328169 CAE328151:CAF328169 CKA328151:CKB328169 CTW328151:CTX328169 DDS328151:DDT328169 DNO328151:DNP328169 DXK328151:DXL328169 EHG328151:EHH328169 ERC328151:ERD328169 FAY328151:FAZ328169 FKU328151:FKV328169 FUQ328151:FUR328169 GEM328151:GEN328169 GOI328151:GOJ328169 GYE328151:GYF328169 HIA328151:HIB328169 HRW328151:HRX328169 IBS328151:IBT328169 ILO328151:ILP328169 IVK328151:IVL328169 JFG328151:JFH328169 JPC328151:JPD328169 JYY328151:JYZ328169 KIU328151:KIV328169 KSQ328151:KSR328169 LCM328151:LCN328169 LMI328151:LMJ328169 LWE328151:LWF328169 MGA328151:MGB328169 MPW328151:MPX328169 MZS328151:MZT328169 NJO328151:NJP328169 NTK328151:NTL328169 ODG328151:ODH328169 ONC328151:OND328169 OWY328151:OWZ328169 PGU328151:PGV328169 PQQ328151:PQR328169 QAM328151:QAN328169 QKI328151:QKJ328169 QUE328151:QUF328169 REA328151:REB328169 RNW328151:RNX328169 RXS328151:RXT328169 SHO328151:SHP328169 SRK328151:SRL328169 TBG328151:TBH328169 TLC328151:TLD328169 TUY328151:TUZ328169 UEU328151:UEV328169 UOQ328151:UOR328169 UYM328151:UYN328169 VII328151:VIJ328169 VSE328151:VSF328169 WCA328151:WCB328169 WLW328151:WLX328169 WVS328151:WVT328169 JG393687:JH393705 TC393687:TD393705 ACY393687:ACZ393705 AMU393687:AMV393705 AWQ393687:AWR393705 BGM393687:BGN393705 BQI393687:BQJ393705 CAE393687:CAF393705 CKA393687:CKB393705 CTW393687:CTX393705 DDS393687:DDT393705 DNO393687:DNP393705 DXK393687:DXL393705 EHG393687:EHH393705 ERC393687:ERD393705 FAY393687:FAZ393705 FKU393687:FKV393705 FUQ393687:FUR393705 GEM393687:GEN393705 GOI393687:GOJ393705 GYE393687:GYF393705 HIA393687:HIB393705 HRW393687:HRX393705 IBS393687:IBT393705 ILO393687:ILP393705 IVK393687:IVL393705 JFG393687:JFH393705 JPC393687:JPD393705 JYY393687:JYZ393705 KIU393687:KIV393705 KSQ393687:KSR393705 LCM393687:LCN393705 LMI393687:LMJ393705 LWE393687:LWF393705 MGA393687:MGB393705 MPW393687:MPX393705 MZS393687:MZT393705 NJO393687:NJP393705 NTK393687:NTL393705 ODG393687:ODH393705 ONC393687:OND393705 OWY393687:OWZ393705 PGU393687:PGV393705 PQQ393687:PQR393705 QAM393687:QAN393705 QKI393687:QKJ393705 QUE393687:QUF393705 REA393687:REB393705 RNW393687:RNX393705 RXS393687:RXT393705 SHO393687:SHP393705 SRK393687:SRL393705 TBG393687:TBH393705 TLC393687:TLD393705 TUY393687:TUZ393705 UEU393687:UEV393705 UOQ393687:UOR393705 UYM393687:UYN393705 VII393687:VIJ393705 VSE393687:VSF393705 WCA393687:WCB393705 WLW393687:WLX393705 WVS393687:WVT393705 JG459223:JH459241 TC459223:TD459241 ACY459223:ACZ459241 AMU459223:AMV459241 AWQ459223:AWR459241 BGM459223:BGN459241 BQI459223:BQJ459241 CAE459223:CAF459241 CKA459223:CKB459241 CTW459223:CTX459241 DDS459223:DDT459241 DNO459223:DNP459241 DXK459223:DXL459241 EHG459223:EHH459241 ERC459223:ERD459241 FAY459223:FAZ459241 FKU459223:FKV459241 FUQ459223:FUR459241 GEM459223:GEN459241 GOI459223:GOJ459241 GYE459223:GYF459241 HIA459223:HIB459241 HRW459223:HRX459241 IBS459223:IBT459241 ILO459223:ILP459241 IVK459223:IVL459241 JFG459223:JFH459241 JPC459223:JPD459241 JYY459223:JYZ459241 KIU459223:KIV459241 KSQ459223:KSR459241 LCM459223:LCN459241 LMI459223:LMJ459241 LWE459223:LWF459241 MGA459223:MGB459241 MPW459223:MPX459241 MZS459223:MZT459241 NJO459223:NJP459241 NTK459223:NTL459241 ODG459223:ODH459241 ONC459223:OND459241 OWY459223:OWZ459241 PGU459223:PGV459241 PQQ459223:PQR459241 QAM459223:QAN459241 QKI459223:QKJ459241 QUE459223:QUF459241 REA459223:REB459241 RNW459223:RNX459241 RXS459223:RXT459241 SHO459223:SHP459241 SRK459223:SRL459241 TBG459223:TBH459241 TLC459223:TLD459241 TUY459223:TUZ459241 UEU459223:UEV459241 UOQ459223:UOR459241 UYM459223:UYN459241 VII459223:VIJ459241 VSE459223:VSF459241 WCA459223:WCB459241 WLW459223:WLX459241 WVS459223:WVT459241 JG524759:JH524777 TC524759:TD524777 ACY524759:ACZ524777 AMU524759:AMV524777 AWQ524759:AWR524777 BGM524759:BGN524777 BQI524759:BQJ524777 CAE524759:CAF524777 CKA524759:CKB524777 CTW524759:CTX524777 DDS524759:DDT524777 DNO524759:DNP524777 DXK524759:DXL524777 EHG524759:EHH524777 ERC524759:ERD524777 FAY524759:FAZ524777 FKU524759:FKV524777 FUQ524759:FUR524777 GEM524759:GEN524777 GOI524759:GOJ524777 GYE524759:GYF524777 HIA524759:HIB524777 HRW524759:HRX524777 IBS524759:IBT524777 ILO524759:ILP524777 IVK524759:IVL524777 JFG524759:JFH524777 JPC524759:JPD524777 JYY524759:JYZ524777 KIU524759:KIV524777 KSQ524759:KSR524777 LCM524759:LCN524777 LMI524759:LMJ524777 LWE524759:LWF524777 MGA524759:MGB524777 MPW524759:MPX524777 MZS524759:MZT524777 NJO524759:NJP524777 NTK524759:NTL524777 ODG524759:ODH524777 ONC524759:OND524777 OWY524759:OWZ524777 PGU524759:PGV524777 PQQ524759:PQR524777 QAM524759:QAN524777 QKI524759:QKJ524777 QUE524759:QUF524777 REA524759:REB524777 RNW524759:RNX524777 RXS524759:RXT524777 SHO524759:SHP524777 SRK524759:SRL524777 TBG524759:TBH524777 TLC524759:TLD524777 TUY524759:TUZ524777 UEU524759:UEV524777 UOQ524759:UOR524777 UYM524759:UYN524777 VII524759:VIJ524777 VSE524759:VSF524777 WCA524759:WCB524777 WLW524759:WLX524777 WVS524759:WVT524777 JG590295:JH590313 TC590295:TD590313 ACY590295:ACZ590313 AMU590295:AMV590313 AWQ590295:AWR590313 BGM590295:BGN590313 BQI590295:BQJ590313 CAE590295:CAF590313 CKA590295:CKB590313 CTW590295:CTX590313 DDS590295:DDT590313 DNO590295:DNP590313 DXK590295:DXL590313 EHG590295:EHH590313 ERC590295:ERD590313 FAY590295:FAZ590313 FKU590295:FKV590313 FUQ590295:FUR590313 GEM590295:GEN590313 GOI590295:GOJ590313 GYE590295:GYF590313 HIA590295:HIB590313 HRW590295:HRX590313 IBS590295:IBT590313 ILO590295:ILP590313 IVK590295:IVL590313 JFG590295:JFH590313 JPC590295:JPD590313 JYY590295:JYZ590313 KIU590295:KIV590313 KSQ590295:KSR590313 LCM590295:LCN590313 LMI590295:LMJ590313 LWE590295:LWF590313 MGA590295:MGB590313 MPW590295:MPX590313 MZS590295:MZT590313 NJO590295:NJP590313 NTK590295:NTL590313 ODG590295:ODH590313 ONC590295:OND590313 OWY590295:OWZ590313 PGU590295:PGV590313 PQQ590295:PQR590313 QAM590295:QAN590313 QKI590295:QKJ590313 QUE590295:QUF590313 REA590295:REB590313 RNW590295:RNX590313 RXS590295:RXT590313 SHO590295:SHP590313 SRK590295:SRL590313 TBG590295:TBH590313 TLC590295:TLD590313 TUY590295:TUZ590313 UEU590295:UEV590313 UOQ590295:UOR590313 UYM590295:UYN590313 VII590295:VIJ590313 VSE590295:VSF590313 WCA590295:WCB590313 WLW590295:WLX590313 WVS590295:WVT590313 JG655831:JH655849 TC655831:TD655849 ACY655831:ACZ655849 AMU655831:AMV655849 AWQ655831:AWR655849 BGM655831:BGN655849 BQI655831:BQJ655849 CAE655831:CAF655849 CKA655831:CKB655849 CTW655831:CTX655849 DDS655831:DDT655849 DNO655831:DNP655849 DXK655831:DXL655849 EHG655831:EHH655849 ERC655831:ERD655849 FAY655831:FAZ655849 FKU655831:FKV655849 FUQ655831:FUR655849 GEM655831:GEN655849 GOI655831:GOJ655849 GYE655831:GYF655849 HIA655831:HIB655849 HRW655831:HRX655849 IBS655831:IBT655849 ILO655831:ILP655849 IVK655831:IVL655849 JFG655831:JFH655849 JPC655831:JPD655849 JYY655831:JYZ655849 KIU655831:KIV655849 KSQ655831:KSR655849 LCM655831:LCN655849 LMI655831:LMJ655849 LWE655831:LWF655849 MGA655831:MGB655849 MPW655831:MPX655849 MZS655831:MZT655849 NJO655831:NJP655849 NTK655831:NTL655849 ODG655831:ODH655849 ONC655831:OND655849 OWY655831:OWZ655849 PGU655831:PGV655849 PQQ655831:PQR655849 QAM655831:QAN655849 QKI655831:QKJ655849 QUE655831:QUF655849 REA655831:REB655849 RNW655831:RNX655849 RXS655831:RXT655849 SHO655831:SHP655849 SRK655831:SRL655849 TBG655831:TBH655849 TLC655831:TLD655849 TUY655831:TUZ655849 UEU655831:UEV655849 UOQ655831:UOR655849 UYM655831:UYN655849 VII655831:VIJ655849 VSE655831:VSF655849 WCA655831:WCB655849 WLW655831:WLX655849 WVS655831:WVT655849 JG721367:JH721385 TC721367:TD721385 ACY721367:ACZ721385 AMU721367:AMV721385 AWQ721367:AWR721385 BGM721367:BGN721385 BQI721367:BQJ721385 CAE721367:CAF721385 CKA721367:CKB721385 CTW721367:CTX721385 DDS721367:DDT721385 DNO721367:DNP721385 DXK721367:DXL721385 EHG721367:EHH721385 ERC721367:ERD721385 FAY721367:FAZ721385 FKU721367:FKV721385 FUQ721367:FUR721385 GEM721367:GEN721385 GOI721367:GOJ721385 GYE721367:GYF721385 HIA721367:HIB721385 HRW721367:HRX721385 IBS721367:IBT721385 ILO721367:ILP721385 IVK721367:IVL721385 JFG721367:JFH721385 JPC721367:JPD721385 JYY721367:JYZ721385 KIU721367:KIV721385 KSQ721367:KSR721385 LCM721367:LCN721385 LMI721367:LMJ721385 LWE721367:LWF721385 MGA721367:MGB721385 MPW721367:MPX721385 MZS721367:MZT721385 NJO721367:NJP721385 NTK721367:NTL721385 ODG721367:ODH721385 ONC721367:OND721385 OWY721367:OWZ721385 PGU721367:PGV721385 PQQ721367:PQR721385 QAM721367:QAN721385 QKI721367:QKJ721385 QUE721367:QUF721385 REA721367:REB721385 RNW721367:RNX721385 RXS721367:RXT721385 SHO721367:SHP721385 SRK721367:SRL721385 TBG721367:TBH721385 TLC721367:TLD721385 TUY721367:TUZ721385 UEU721367:UEV721385 UOQ721367:UOR721385 UYM721367:UYN721385 VII721367:VIJ721385 VSE721367:VSF721385 WCA721367:WCB721385 WLW721367:WLX721385 WVS721367:WVT721385 JG786903:JH786921 TC786903:TD786921 ACY786903:ACZ786921 AMU786903:AMV786921 AWQ786903:AWR786921 BGM786903:BGN786921 BQI786903:BQJ786921 CAE786903:CAF786921 CKA786903:CKB786921 CTW786903:CTX786921 DDS786903:DDT786921 DNO786903:DNP786921 DXK786903:DXL786921 EHG786903:EHH786921 ERC786903:ERD786921 FAY786903:FAZ786921 FKU786903:FKV786921 FUQ786903:FUR786921 GEM786903:GEN786921 GOI786903:GOJ786921 GYE786903:GYF786921 HIA786903:HIB786921 HRW786903:HRX786921 IBS786903:IBT786921 ILO786903:ILP786921 IVK786903:IVL786921 JFG786903:JFH786921 JPC786903:JPD786921 JYY786903:JYZ786921 KIU786903:KIV786921 KSQ786903:KSR786921 LCM786903:LCN786921 LMI786903:LMJ786921 LWE786903:LWF786921 MGA786903:MGB786921 MPW786903:MPX786921 MZS786903:MZT786921 NJO786903:NJP786921 NTK786903:NTL786921 ODG786903:ODH786921 ONC786903:OND786921 OWY786903:OWZ786921 PGU786903:PGV786921 PQQ786903:PQR786921 QAM786903:QAN786921 QKI786903:QKJ786921 QUE786903:QUF786921 REA786903:REB786921 RNW786903:RNX786921 RXS786903:RXT786921 SHO786903:SHP786921 SRK786903:SRL786921 TBG786903:TBH786921 TLC786903:TLD786921 TUY786903:TUZ786921 UEU786903:UEV786921 UOQ786903:UOR786921 UYM786903:UYN786921 VII786903:VIJ786921 VSE786903:VSF786921 WCA786903:WCB786921 WLW786903:WLX786921 WVS786903:WVT786921 JG852439:JH852457 TC852439:TD852457 ACY852439:ACZ852457 AMU852439:AMV852457 AWQ852439:AWR852457 BGM852439:BGN852457 BQI852439:BQJ852457 CAE852439:CAF852457 CKA852439:CKB852457 CTW852439:CTX852457 DDS852439:DDT852457 DNO852439:DNP852457 DXK852439:DXL852457 EHG852439:EHH852457 ERC852439:ERD852457 FAY852439:FAZ852457 FKU852439:FKV852457 FUQ852439:FUR852457 GEM852439:GEN852457 GOI852439:GOJ852457 GYE852439:GYF852457 HIA852439:HIB852457 HRW852439:HRX852457 IBS852439:IBT852457 ILO852439:ILP852457 IVK852439:IVL852457 JFG852439:JFH852457 JPC852439:JPD852457 JYY852439:JYZ852457 KIU852439:KIV852457 KSQ852439:KSR852457 LCM852439:LCN852457 LMI852439:LMJ852457 LWE852439:LWF852457 MGA852439:MGB852457 MPW852439:MPX852457 MZS852439:MZT852457 NJO852439:NJP852457 NTK852439:NTL852457 ODG852439:ODH852457 ONC852439:OND852457 OWY852439:OWZ852457 PGU852439:PGV852457 PQQ852439:PQR852457 QAM852439:QAN852457 QKI852439:QKJ852457 QUE852439:QUF852457 REA852439:REB852457 RNW852439:RNX852457 RXS852439:RXT852457 SHO852439:SHP852457 SRK852439:SRL852457 TBG852439:TBH852457 TLC852439:TLD852457 TUY852439:TUZ852457 UEU852439:UEV852457 UOQ852439:UOR852457 UYM852439:UYN852457 VII852439:VIJ852457 VSE852439:VSF852457 WCA852439:WCB852457 WLW852439:WLX852457 WVS852439:WVT852457 JG917975:JH917993 TC917975:TD917993 ACY917975:ACZ917993 AMU917975:AMV917993 AWQ917975:AWR917993 BGM917975:BGN917993 BQI917975:BQJ917993 CAE917975:CAF917993 CKA917975:CKB917993 CTW917975:CTX917993 DDS917975:DDT917993 DNO917975:DNP917993 DXK917975:DXL917993 EHG917975:EHH917993 ERC917975:ERD917993 FAY917975:FAZ917993 FKU917975:FKV917993 FUQ917975:FUR917993 GEM917975:GEN917993 GOI917975:GOJ917993 GYE917975:GYF917993 HIA917975:HIB917993 HRW917975:HRX917993 IBS917975:IBT917993 ILO917975:ILP917993 IVK917975:IVL917993 JFG917975:JFH917993 JPC917975:JPD917993 JYY917975:JYZ917993 KIU917975:KIV917993 KSQ917975:KSR917993 LCM917975:LCN917993 LMI917975:LMJ917993 LWE917975:LWF917993 MGA917975:MGB917993 MPW917975:MPX917993 MZS917975:MZT917993 NJO917975:NJP917993 NTK917975:NTL917993 ODG917975:ODH917993 ONC917975:OND917993 OWY917975:OWZ917993 PGU917975:PGV917993 PQQ917975:PQR917993 QAM917975:QAN917993 QKI917975:QKJ917993 QUE917975:QUF917993 REA917975:REB917993 RNW917975:RNX917993 RXS917975:RXT917993 SHO917975:SHP917993 SRK917975:SRL917993 TBG917975:TBH917993 TLC917975:TLD917993 TUY917975:TUZ917993 UEU917975:UEV917993 UOQ917975:UOR917993 UYM917975:UYN917993 VII917975:VIJ917993 VSE917975:VSF917993 WCA917975:WCB917993 WLW917975:WLX917993 WVS917975:WVT917993 JG983511:JH983529 TC983511:TD983529 ACY983511:ACZ983529 AMU983511:AMV983529 AWQ983511:AWR983529 BGM983511:BGN983529 BQI983511:BQJ983529 CAE983511:CAF983529 CKA983511:CKB983529 CTW983511:CTX983529 DDS983511:DDT983529 DNO983511:DNP983529 DXK983511:DXL983529 EHG983511:EHH983529 ERC983511:ERD983529 FAY983511:FAZ983529 FKU983511:FKV983529 FUQ983511:FUR983529 GEM983511:GEN983529 GOI983511:GOJ983529 GYE983511:GYF983529 HIA983511:HIB983529 HRW983511:HRX983529 IBS983511:IBT983529 ILO983511:ILP983529 IVK983511:IVL983529 JFG983511:JFH983529 JPC983511:JPD983529 JYY983511:JYZ983529 KIU983511:KIV983529 KSQ983511:KSR983529 LCM983511:LCN983529 LMI983511:LMJ983529 LWE983511:LWF983529 MGA983511:MGB983529 MPW983511:MPX983529 MZS983511:MZT983529 NJO983511:NJP983529 NTK983511:NTL983529 ODG983511:ODH983529 ONC983511:OND983529 OWY983511:OWZ983529 PGU983511:PGV983529 PQQ983511:PQR983529 QAM983511:QAN983529 QKI983511:QKJ983529 QUE983511:QUF983529 REA983511:REB983529 RNW983511:RNX983529 RXS983511:RXT983529 SHO983511:SHP983529 SRK983511:SRL983529 TBG983511:TBH983529 TLC983511:TLD983529 TUY983511:TUZ983529 UEU983511:UEV983529 UOQ983511:UOR983529 UYM983511:UYN983529 VII983511:VIJ983529 VSE983511:VSF983529 WCA983511:WCB983529 WLW983511:WLX983529 WVS983511:WVT983529">
      <formula1>0</formula1>
    </dataValidation>
    <dataValidation type="decimal" operator="greaterThanOrEqual" allowBlank="1" showInputMessage="1" showErrorMessage="1" error="Valor debe ser mayor o igual 0" prompt="En caso que no haya reclasificado estas partidas a propiedad planta y equipo diligencie los valores para efectos fiscales asociando los conceptos a la renta" sqref="P65656 JJ65656:JK65656 TF65656:TG65656 ADB65656:ADC65656 AMX65656:AMY65656 AWT65656:AWU65656 BGP65656:BGQ65656 BQL65656:BQM65656 CAH65656:CAI65656 CKD65656:CKE65656 CTZ65656:CUA65656 DDV65656:DDW65656 DNR65656:DNS65656 DXN65656:DXO65656 EHJ65656:EHK65656 ERF65656:ERG65656 FBB65656:FBC65656 FKX65656:FKY65656 FUT65656:FUU65656 GEP65656:GEQ65656 GOL65656:GOM65656 GYH65656:GYI65656 HID65656:HIE65656 HRZ65656:HSA65656 IBV65656:IBW65656 ILR65656:ILS65656 IVN65656:IVO65656 JFJ65656:JFK65656 JPF65656:JPG65656 JZB65656:JZC65656 KIX65656:KIY65656 KST65656:KSU65656 LCP65656:LCQ65656 LML65656:LMM65656 LWH65656:LWI65656 MGD65656:MGE65656 MPZ65656:MQA65656 MZV65656:MZW65656 NJR65656:NJS65656 NTN65656:NTO65656 ODJ65656:ODK65656 ONF65656:ONG65656 OXB65656:OXC65656 PGX65656:PGY65656 PQT65656:PQU65656 QAP65656:QAQ65656 QKL65656:QKM65656 QUH65656:QUI65656 RED65656:REE65656 RNZ65656:ROA65656 RXV65656:RXW65656 SHR65656:SHS65656 SRN65656:SRO65656 TBJ65656:TBK65656 TLF65656:TLG65656 TVB65656:TVC65656 UEX65656:UEY65656 UOT65656:UOU65656 UYP65656:UYQ65656 VIL65656:VIM65656 VSH65656:VSI65656 WCD65656:WCE65656 WLZ65656:WMA65656 WVV65656:WVW65656 P131192 JJ131192:JK131192 TF131192:TG131192 ADB131192:ADC131192 AMX131192:AMY131192 AWT131192:AWU131192 BGP131192:BGQ131192 BQL131192:BQM131192 CAH131192:CAI131192 CKD131192:CKE131192 CTZ131192:CUA131192 DDV131192:DDW131192 DNR131192:DNS131192 DXN131192:DXO131192 EHJ131192:EHK131192 ERF131192:ERG131192 FBB131192:FBC131192 FKX131192:FKY131192 FUT131192:FUU131192 GEP131192:GEQ131192 GOL131192:GOM131192 GYH131192:GYI131192 HID131192:HIE131192 HRZ131192:HSA131192 IBV131192:IBW131192 ILR131192:ILS131192 IVN131192:IVO131192 JFJ131192:JFK131192 JPF131192:JPG131192 JZB131192:JZC131192 KIX131192:KIY131192 KST131192:KSU131192 LCP131192:LCQ131192 LML131192:LMM131192 LWH131192:LWI131192 MGD131192:MGE131192 MPZ131192:MQA131192 MZV131192:MZW131192 NJR131192:NJS131192 NTN131192:NTO131192 ODJ131192:ODK131192 ONF131192:ONG131192 OXB131192:OXC131192 PGX131192:PGY131192 PQT131192:PQU131192 QAP131192:QAQ131192 QKL131192:QKM131192 QUH131192:QUI131192 RED131192:REE131192 RNZ131192:ROA131192 RXV131192:RXW131192 SHR131192:SHS131192 SRN131192:SRO131192 TBJ131192:TBK131192 TLF131192:TLG131192 TVB131192:TVC131192 UEX131192:UEY131192 UOT131192:UOU131192 UYP131192:UYQ131192 VIL131192:VIM131192 VSH131192:VSI131192 WCD131192:WCE131192 WLZ131192:WMA131192 WVV131192:WVW131192 P196728 JJ196728:JK196728 TF196728:TG196728 ADB196728:ADC196728 AMX196728:AMY196728 AWT196728:AWU196728 BGP196728:BGQ196728 BQL196728:BQM196728 CAH196728:CAI196728 CKD196728:CKE196728 CTZ196728:CUA196728 DDV196728:DDW196728 DNR196728:DNS196728 DXN196728:DXO196728 EHJ196728:EHK196728 ERF196728:ERG196728 FBB196728:FBC196728 FKX196728:FKY196728 FUT196728:FUU196728 GEP196728:GEQ196728 GOL196728:GOM196728 GYH196728:GYI196728 HID196728:HIE196728 HRZ196728:HSA196728 IBV196728:IBW196728 ILR196728:ILS196728 IVN196728:IVO196728 JFJ196728:JFK196728 JPF196728:JPG196728 JZB196728:JZC196728 KIX196728:KIY196728 KST196728:KSU196728 LCP196728:LCQ196728 LML196728:LMM196728 LWH196728:LWI196728 MGD196728:MGE196728 MPZ196728:MQA196728 MZV196728:MZW196728 NJR196728:NJS196728 NTN196728:NTO196728 ODJ196728:ODK196728 ONF196728:ONG196728 OXB196728:OXC196728 PGX196728:PGY196728 PQT196728:PQU196728 QAP196728:QAQ196728 QKL196728:QKM196728 QUH196728:QUI196728 RED196728:REE196728 RNZ196728:ROA196728 RXV196728:RXW196728 SHR196728:SHS196728 SRN196728:SRO196728 TBJ196728:TBK196728 TLF196728:TLG196728 TVB196728:TVC196728 UEX196728:UEY196728 UOT196728:UOU196728 UYP196728:UYQ196728 VIL196728:VIM196728 VSH196728:VSI196728 WCD196728:WCE196728 WLZ196728:WMA196728 WVV196728:WVW196728 P262264 JJ262264:JK262264 TF262264:TG262264 ADB262264:ADC262264 AMX262264:AMY262264 AWT262264:AWU262264 BGP262264:BGQ262264 BQL262264:BQM262264 CAH262264:CAI262264 CKD262264:CKE262264 CTZ262264:CUA262264 DDV262264:DDW262264 DNR262264:DNS262264 DXN262264:DXO262264 EHJ262264:EHK262264 ERF262264:ERG262264 FBB262264:FBC262264 FKX262264:FKY262264 FUT262264:FUU262264 GEP262264:GEQ262264 GOL262264:GOM262264 GYH262264:GYI262264 HID262264:HIE262264 HRZ262264:HSA262264 IBV262264:IBW262264 ILR262264:ILS262264 IVN262264:IVO262264 JFJ262264:JFK262264 JPF262264:JPG262264 JZB262264:JZC262264 KIX262264:KIY262264 KST262264:KSU262264 LCP262264:LCQ262264 LML262264:LMM262264 LWH262264:LWI262264 MGD262264:MGE262264 MPZ262264:MQA262264 MZV262264:MZW262264 NJR262264:NJS262264 NTN262264:NTO262264 ODJ262264:ODK262264 ONF262264:ONG262264 OXB262264:OXC262264 PGX262264:PGY262264 PQT262264:PQU262264 QAP262264:QAQ262264 QKL262264:QKM262264 QUH262264:QUI262264 RED262264:REE262264 RNZ262264:ROA262264 RXV262264:RXW262264 SHR262264:SHS262264 SRN262264:SRO262264 TBJ262264:TBK262264 TLF262264:TLG262264 TVB262264:TVC262264 UEX262264:UEY262264 UOT262264:UOU262264 UYP262264:UYQ262264 VIL262264:VIM262264 VSH262264:VSI262264 WCD262264:WCE262264 WLZ262264:WMA262264 WVV262264:WVW262264 P327800 JJ327800:JK327800 TF327800:TG327800 ADB327800:ADC327800 AMX327800:AMY327800 AWT327800:AWU327800 BGP327800:BGQ327800 BQL327800:BQM327800 CAH327800:CAI327800 CKD327800:CKE327800 CTZ327800:CUA327800 DDV327800:DDW327800 DNR327800:DNS327800 DXN327800:DXO327800 EHJ327800:EHK327800 ERF327800:ERG327800 FBB327800:FBC327800 FKX327800:FKY327800 FUT327800:FUU327800 GEP327800:GEQ327800 GOL327800:GOM327800 GYH327800:GYI327800 HID327800:HIE327800 HRZ327800:HSA327800 IBV327800:IBW327800 ILR327800:ILS327800 IVN327800:IVO327800 JFJ327800:JFK327800 JPF327800:JPG327800 JZB327800:JZC327800 KIX327800:KIY327800 KST327800:KSU327800 LCP327800:LCQ327800 LML327800:LMM327800 LWH327800:LWI327800 MGD327800:MGE327800 MPZ327800:MQA327800 MZV327800:MZW327800 NJR327800:NJS327800 NTN327800:NTO327800 ODJ327800:ODK327800 ONF327800:ONG327800 OXB327800:OXC327800 PGX327800:PGY327800 PQT327800:PQU327800 QAP327800:QAQ327800 QKL327800:QKM327800 QUH327800:QUI327800 RED327800:REE327800 RNZ327800:ROA327800 RXV327800:RXW327800 SHR327800:SHS327800 SRN327800:SRO327800 TBJ327800:TBK327800 TLF327800:TLG327800 TVB327800:TVC327800 UEX327800:UEY327800 UOT327800:UOU327800 UYP327800:UYQ327800 VIL327800:VIM327800 VSH327800:VSI327800 WCD327800:WCE327800 WLZ327800:WMA327800 WVV327800:WVW327800 P393336 JJ393336:JK393336 TF393336:TG393336 ADB393336:ADC393336 AMX393336:AMY393336 AWT393336:AWU393336 BGP393336:BGQ393336 BQL393336:BQM393336 CAH393336:CAI393336 CKD393336:CKE393336 CTZ393336:CUA393336 DDV393336:DDW393336 DNR393336:DNS393336 DXN393336:DXO393336 EHJ393336:EHK393336 ERF393336:ERG393336 FBB393336:FBC393336 FKX393336:FKY393336 FUT393336:FUU393336 GEP393336:GEQ393336 GOL393336:GOM393336 GYH393336:GYI393336 HID393336:HIE393336 HRZ393336:HSA393336 IBV393336:IBW393336 ILR393336:ILS393336 IVN393336:IVO393336 JFJ393336:JFK393336 JPF393336:JPG393336 JZB393336:JZC393336 KIX393336:KIY393336 KST393336:KSU393336 LCP393336:LCQ393336 LML393336:LMM393336 LWH393336:LWI393336 MGD393336:MGE393336 MPZ393336:MQA393336 MZV393336:MZW393336 NJR393336:NJS393336 NTN393336:NTO393336 ODJ393336:ODK393336 ONF393336:ONG393336 OXB393336:OXC393336 PGX393336:PGY393336 PQT393336:PQU393336 QAP393336:QAQ393336 QKL393336:QKM393336 QUH393336:QUI393336 RED393336:REE393336 RNZ393336:ROA393336 RXV393336:RXW393336 SHR393336:SHS393336 SRN393336:SRO393336 TBJ393336:TBK393336 TLF393336:TLG393336 TVB393336:TVC393336 UEX393336:UEY393336 UOT393336:UOU393336 UYP393336:UYQ393336 VIL393336:VIM393336 VSH393336:VSI393336 WCD393336:WCE393336 WLZ393336:WMA393336 WVV393336:WVW393336 P458872 JJ458872:JK458872 TF458872:TG458872 ADB458872:ADC458872 AMX458872:AMY458872 AWT458872:AWU458872 BGP458872:BGQ458872 BQL458872:BQM458872 CAH458872:CAI458872 CKD458872:CKE458872 CTZ458872:CUA458872 DDV458872:DDW458872 DNR458872:DNS458872 DXN458872:DXO458872 EHJ458872:EHK458872 ERF458872:ERG458872 FBB458872:FBC458872 FKX458872:FKY458872 FUT458872:FUU458872 GEP458872:GEQ458872 GOL458872:GOM458872 GYH458872:GYI458872 HID458872:HIE458872 HRZ458872:HSA458872 IBV458872:IBW458872 ILR458872:ILS458872 IVN458872:IVO458872 JFJ458872:JFK458872 JPF458872:JPG458872 JZB458872:JZC458872 KIX458872:KIY458872 KST458872:KSU458872 LCP458872:LCQ458872 LML458872:LMM458872 LWH458872:LWI458872 MGD458872:MGE458872 MPZ458872:MQA458872 MZV458872:MZW458872 NJR458872:NJS458872 NTN458872:NTO458872 ODJ458872:ODK458872 ONF458872:ONG458872 OXB458872:OXC458872 PGX458872:PGY458872 PQT458872:PQU458872 QAP458872:QAQ458872 QKL458872:QKM458872 QUH458872:QUI458872 RED458872:REE458872 RNZ458872:ROA458872 RXV458872:RXW458872 SHR458872:SHS458872 SRN458872:SRO458872 TBJ458872:TBK458872 TLF458872:TLG458872 TVB458872:TVC458872 UEX458872:UEY458872 UOT458872:UOU458872 UYP458872:UYQ458872 VIL458872:VIM458872 VSH458872:VSI458872 WCD458872:WCE458872 WLZ458872:WMA458872 WVV458872:WVW458872 P524408 JJ524408:JK524408 TF524408:TG524408 ADB524408:ADC524408 AMX524408:AMY524408 AWT524408:AWU524408 BGP524408:BGQ524408 BQL524408:BQM524408 CAH524408:CAI524408 CKD524408:CKE524408 CTZ524408:CUA524408 DDV524408:DDW524408 DNR524408:DNS524408 DXN524408:DXO524408 EHJ524408:EHK524408 ERF524408:ERG524408 FBB524408:FBC524408 FKX524408:FKY524408 FUT524408:FUU524408 GEP524408:GEQ524408 GOL524408:GOM524408 GYH524408:GYI524408 HID524408:HIE524408 HRZ524408:HSA524408 IBV524408:IBW524408 ILR524408:ILS524408 IVN524408:IVO524408 JFJ524408:JFK524408 JPF524408:JPG524408 JZB524408:JZC524408 KIX524408:KIY524408 KST524408:KSU524408 LCP524408:LCQ524408 LML524408:LMM524408 LWH524408:LWI524408 MGD524408:MGE524408 MPZ524408:MQA524408 MZV524408:MZW524408 NJR524408:NJS524408 NTN524408:NTO524408 ODJ524408:ODK524408 ONF524408:ONG524408 OXB524408:OXC524408 PGX524408:PGY524408 PQT524408:PQU524408 QAP524408:QAQ524408 QKL524408:QKM524408 QUH524408:QUI524408 RED524408:REE524408 RNZ524408:ROA524408 RXV524408:RXW524408 SHR524408:SHS524408 SRN524408:SRO524408 TBJ524408:TBK524408 TLF524408:TLG524408 TVB524408:TVC524408 UEX524408:UEY524408 UOT524408:UOU524408 UYP524408:UYQ524408 VIL524408:VIM524408 VSH524408:VSI524408 WCD524408:WCE524408 WLZ524408:WMA524408 WVV524408:WVW524408 P589944 JJ589944:JK589944 TF589944:TG589944 ADB589944:ADC589944 AMX589944:AMY589944 AWT589944:AWU589944 BGP589944:BGQ589944 BQL589944:BQM589944 CAH589944:CAI589944 CKD589944:CKE589944 CTZ589944:CUA589944 DDV589944:DDW589944 DNR589944:DNS589944 DXN589944:DXO589944 EHJ589944:EHK589944 ERF589944:ERG589944 FBB589944:FBC589944 FKX589944:FKY589944 FUT589944:FUU589944 GEP589944:GEQ589944 GOL589944:GOM589944 GYH589944:GYI589944 HID589944:HIE589944 HRZ589944:HSA589944 IBV589944:IBW589944 ILR589944:ILS589944 IVN589944:IVO589944 JFJ589944:JFK589944 JPF589944:JPG589944 JZB589944:JZC589944 KIX589944:KIY589944 KST589944:KSU589944 LCP589944:LCQ589944 LML589944:LMM589944 LWH589944:LWI589944 MGD589944:MGE589944 MPZ589944:MQA589944 MZV589944:MZW589944 NJR589944:NJS589944 NTN589944:NTO589944 ODJ589944:ODK589944 ONF589944:ONG589944 OXB589944:OXC589944 PGX589944:PGY589944 PQT589944:PQU589944 QAP589944:QAQ589944 QKL589944:QKM589944 QUH589944:QUI589944 RED589944:REE589944 RNZ589944:ROA589944 RXV589944:RXW589944 SHR589944:SHS589944 SRN589944:SRO589944 TBJ589944:TBK589944 TLF589944:TLG589944 TVB589944:TVC589944 UEX589944:UEY589944 UOT589944:UOU589944 UYP589944:UYQ589944 VIL589944:VIM589944 VSH589944:VSI589944 WCD589944:WCE589944 WLZ589944:WMA589944 WVV589944:WVW589944 P655480 JJ655480:JK655480 TF655480:TG655480 ADB655480:ADC655480 AMX655480:AMY655480 AWT655480:AWU655480 BGP655480:BGQ655480 BQL655480:BQM655480 CAH655480:CAI655480 CKD655480:CKE655480 CTZ655480:CUA655480 DDV655480:DDW655480 DNR655480:DNS655480 DXN655480:DXO655480 EHJ655480:EHK655480 ERF655480:ERG655480 FBB655480:FBC655480 FKX655480:FKY655480 FUT655480:FUU655480 GEP655480:GEQ655480 GOL655480:GOM655480 GYH655480:GYI655480 HID655480:HIE655480 HRZ655480:HSA655480 IBV655480:IBW655480 ILR655480:ILS655480 IVN655480:IVO655480 JFJ655480:JFK655480 JPF655480:JPG655480 JZB655480:JZC655480 KIX655480:KIY655480 KST655480:KSU655480 LCP655480:LCQ655480 LML655480:LMM655480 LWH655480:LWI655480 MGD655480:MGE655480 MPZ655480:MQA655480 MZV655480:MZW655480 NJR655480:NJS655480 NTN655480:NTO655480 ODJ655480:ODK655480 ONF655480:ONG655480 OXB655480:OXC655480 PGX655480:PGY655480 PQT655480:PQU655480 QAP655480:QAQ655480 QKL655480:QKM655480 QUH655480:QUI655480 RED655480:REE655480 RNZ655480:ROA655480 RXV655480:RXW655480 SHR655480:SHS655480 SRN655480:SRO655480 TBJ655480:TBK655480 TLF655480:TLG655480 TVB655480:TVC655480 UEX655480:UEY655480 UOT655480:UOU655480 UYP655480:UYQ655480 VIL655480:VIM655480 VSH655480:VSI655480 WCD655480:WCE655480 WLZ655480:WMA655480 WVV655480:WVW655480 P721016 JJ721016:JK721016 TF721016:TG721016 ADB721016:ADC721016 AMX721016:AMY721016 AWT721016:AWU721016 BGP721016:BGQ721016 BQL721016:BQM721016 CAH721016:CAI721016 CKD721016:CKE721016 CTZ721016:CUA721016 DDV721016:DDW721016 DNR721016:DNS721016 DXN721016:DXO721016 EHJ721016:EHK721016 ERF721016:ERG721016 FBB721016:FBC721016 FKX721016:FKY721016 FUT721016:FUU721016 GEP721016:GEQ721016 GOL721016:GOM721016 GYH721016:GYI721016 HID721016:HIE721016 HRZ721016:HSA721016 IBV721016:IBW721016 ILR721016:ILS721016 IVN721016:IVO721016 JFJ721016:JFK721016 JPF721016:JPG721016 JZB721016:JZC721016 KIX721016:KIY721016 KST721016:KSU721016 LCP721016:LCQ721016 LML721016:LMM721016 LWH721016:LWI721016 MGD721016:MGE721016 MPZ721016:MQA721016 MZV721016:MZW721016 NJR721016:NJS721016 NTN721016:NTO721016 ODJ721016:ODK721016 ONF721016:ONG721016 OXB721016:OXC721016 PGX721016:PGY721016 PQT721016:PQU721016 QAP721016:QAQ721016 QKL721016:QKM721016 QUH721016:QUI721016 RED721016:REE721016 RNZ721016:ROA721016 RXV721016:RXW721016 SHR721016:SHS721016 SRN721016:SRO721016 TBJ721016:TBK721016 TLF721016:TLG721016 TVB721016:TVC721016 UEX721016:UEY721016 UOT721016:UOU721016 UYP721016:UYQ721016 VIL721016:VIM721016 VSH721016:VSI721016 WCD721016:WCE721016 WLZ721016:WMA721016 WVV721016:WVW721016 P786552 JJ786552:JK786552 TF786552:TG786552 ADB786552:ADC786552 AMX786552:AMY786552 AWT786552:AWU786552 BGP786552:BGQ786552 BQL786552:BQM786552 CAH786552:CAI786552 CKD786552:CKE786552 CTZ786552:CUA786552 DDV786552:DDW786552 DNR786552:DNS786552 DXN786552:DXO786552 EHJ786552:EHK786552 ERF786552:ERG786552 FBB786552:FBC786552 FKX786552:FKY786552 FUT786552:FUU786552 GEP786552:GEQ786552 GOL786552:GOM786552 GYH786552:GYI786552 HID786552:HIE786552 HRZ786552:HSA786552 IBV786552:IBW786552 ILR786552:ILS786552 IVN786552:IVO786552 JFJ786552:JFK786552 JPF786552:JPG786552 JZB786552:JZC786552 KIX786552:KIY786552 KST786552:KSU786552 LCP786552:LCQ786552 LML786552:LMM786552 LWH786552:LWI786552 MGD786552:MGE786552 MPZ786552:MQA786552 MZV786552:MZW786552 NJR786552:NJS786552 NTN786552:NTO786552 ODJ786552:ODK786552 ONF786552:ONG786552 OXB786552:OXC786552 PGX786552:PGY786552 PQT786552:PQU786552 QAP786552:QAQ786552 QKL786552:QKM786552 QUH786552:QUI786552 RED786552:REE786552 RNZ786552:ROA786552 RXV786552:RXW786552 SHR786552:SHS786552 SRN786552:SRO786552 TBJ786552:TBK786552 TLF786552:TLG786552 TVB786552:TVC786552 UEX786552:UEY786552 UOT786552:UOU786552 UYP786552:UYQ786552 VIL786552:VIM786552 VSH786552:VSI786552 WCD786552:WCE786552 WLZ786552:WMA786552 WVV786552:WVW786552 P852088 JJ852088:JK852088 TF852088:TG852088 ADB852088:ADC852088 AMX852088:AMY852088 AWT852088:AWU852088 BGP852088:BGQ852088 BQL852088:BQM852088 CAH852088:CAI852088 CKD852088:CKE852088 CTZ852088:CUA852088 DDV852088:DDW852088 DNR852088:DNS852088 DXN852088:DXO852088 EHJ852088:EHK852088 ERF852088:ERG852088 FBB852088:FBC852088 FKX852088:FKY852088 FUT852088:FUU852088 GEP852088:GEQ852088 GOL852088:GOM852088 GYH852088:GYI852088 HID852088:HIE852088 HRZ852088:HSA852088 IBV852088:IBW852088 ILR852088:ILS852088 IVN852088:IVO852088 JFJ852088:JFK852088 JPF852088:JPG852088 JZB852088:JZC852088 KIX852088:KIY852088 KST852088:KSU852088 LCP852088:LCQ852088 LML852088:LMM852088 LWH852088:LWI852088 MGD852088:MGE852088 MPZ852088:MQA852088 MZV852088:MZW852088 NJR852088:NJS852088 NTN852088:NTO852088 ODJ852088:ODK852088 ONF852088:ONG852088 OXB852088:OXC852088 PGX852088:PGY852088 PQT852088:PQU852088 QAP852088:QAQ852088 QKL852088:QKM852088 QUH852088:QUI852088 RED852088:REE852088 RNZ852088:ROA852088 RXV852088:RXW852088 SHR852088:SHS852088 SRN852088:SRO852088 TBJ852088:TBK852088 TLF852088:TLG852088 TVB852088:TVC852088 UEX852088:UEY852088 UOT852088:UOU852088 UYP852088:UYQ852088 VIL852088:VIM852088 VSH852088:VSI852088 WCD852088:WCE852088 WLZ852088:WMA852088 WVV852088:WVW852088 P917624 JJ917624:JK917624 TF917624:TG917624 ADB917624:ADC917624 AMX917624:AMY917624 AWT917624:AWU917624 BGP917624:BGQ917624 BQL917624:BQM917624 CAH917624:CAI917624 CKD917624:CKE917624 CTZ917624:CUA917624 DDV917624:DDW917624 DNR917624:DNS917624 DXN917624:DXO917624 EHJ917624:EHK917624 ERF917624:ERG917624 FBB917624:FBC917624 FKX917624:FKY917624 FUT917624:FUU917624 GEP917624:GEQ917624 GOL917624:GOM917624 GYH917624:GYI917624 HID917624:HIE917624 HRZ917624:HSA917624 IBV917624:IBW917624 ILR917624:ILS917624 IVN917624:IVO917624 JFJ917624:JFK917624 JPF917624:JPG917624 JZB917624:JZC917624 KIX917624:KIY917624 KST917624:KSU917624 LCP917624:LCQ917624 LML917624:LMM917624 LWH917624:LWI917624 MGD917624:MGE917624 MPZ917624:MQA917624 MZV917624:MZW917624 NJR917624:NJS917624 NTN917624:NTO917624 ODJ917624:ODK917624 ONF917624:ONG917624 OXB917624:OXC917624 PGX917624:PGY917624 PQT917624:PQU917624 QAP917624:QAQ917624 QKL917624:QKM917624 QUH917624:QUI917624 RED917624:REE917624 RNZ917624:ROA917624 RXV917624:RXW917624 SHR917624:SHS917624 SRN917624:SRO917624 TBJ917624:TBK917624 TLF917624:TLG917624 TVB917624:TVC917624 UEX917624:UEY917624 UOT917624:UOU917624 UYP917624:UYQ917624 VIL917624:VIM917624 VSH917624:VSI917624 WCD917624:WCE917624 WLZ917624:WMA917624 WVV917624:WVW917624 P983160 JJ983160:JK983160 TF983160:TG983160 ADB983160:ADC983160 AMX983160:AMY983160 AWT983160:AWU983160 BGP983160:BGQ983160 BQL983160:BQM983160 CAH983160:CAI983160 CKD983160:CKE983160 CTZ983160:CUA983160 DDV983160:DDW983160 DNR983160:DNS983160 DXN983160:DXO983160 EHJ983160:EHK983160 ERF983160:ERG983160 FBB983160:FBC983160 FKX983160:FKY983160 FUT983160:FUU983160 GEP983160:GEQ983160 GOL983160:GOM983160 GYH983160:GYI983160 HID983160:HIE983160 HRZ983160:HSA983160 IBV983160:IBW983160 ILR983160:ILS983160 IVN983160:IVO983160 JFJ983160:JFK983160 JPF983160:JPG983160 JZB983160:JZC983160 KIX983160:KIY983160 KST983160:KSU983160 LCP983160:LCQ983160 LML983160:LMM983160 LWH983160:LWI983160 MGD983160:MGE983160 MPZ983160:MQA983160 MZV983160:MZW983160 NJR983160:NJS983160 NTN983160:NTO983160 ODJ983160:ODK983160 ONF983160:ONG983160 OXB983160:OXC983160 PGX983160:PGY983160 PQT983160:PQU983160 QAP983160:QAQ983160 QKL983160:QKM983160 QUH983160:QUI983160 RED983160:REE983160 RNZ983160:ROA983160 RXV983160:RXW983160 SHR983160:SHS983160 SRN983160:SRO983160 TBJ983160:TBK983160 TLF983160:TLG983160 TVB983160:TVC983160 UEX983160:UEY983160 UOT983160:UOU983160 UYP983160:UYQ983160 VIL983160:VIM983160 VSH983160:VSI983160 WCD983160:WCE983160 WLZ983160:WMA983160 WVV983160:WVW983160">
      <formula1>0</formula1>
    </dataValidation>
    <dataValidation type="decimal" operator="greaterThanOrEqual" allowBlank="1" showInputMessage="1" showErrorMessage="1" error="Valor debe ser mayor o igual 0" promptTitle="Reclasificacion" prompt="Diligencia estas casillas si reclasifica estas partidas a propiedad planta y equipo" sqref="JG65656:JH65656 TC65656:TD65656 ACY65656:ACZ65656 AMU65656:AMV65656 AWQ65656:AWR65656 BGM65656:BGN65656 BQI65656:BQJ65656 CAE65656:CAF65656 CKA65656:CKB65656 CTW65656:CTX65656 DDS65656:DDT65656 DNO65656:DNP65656 DXK65656:DXL65656 EHG65656:EHH65656 ERC65656:ERD65656 FAY65656:FAZ65656 FKU65656:FKV65656 FUQ65656:FUR65656 GEM65656:GEN65656 GOI65656:GOJ65656 GYE65656:GYF65656 HIA65656:HIB65656 HRW65656:HRX65656 IBS65656:IBT65656 ILO65656:ILP65656 IVK65656:IVL65656 JFG65656:JFH65656 JPC65656:JPD65656 JYY65656:JYZ65656 KIU65656:KIV65656 KSQ65656:KSR65656 LCM65656:LCN65656 LMI65656:LMJ65656 LWE65656:LWF65656 MGA65656:MGB65656 MPW65656:MPX65656 MZS65656:MZT65656 NJO65656:NJP65656 NTK65656:NTL65656 ODG65656:ODH65656 ONC65656:OND65656 OWY65656:OWZ65656 PGU65656:PGV65656 PQQ65656:PQR65656 QAM65656:QAN65656 QKI65656:QKJ65656 QUE65656:QUF65656 REA65656:REB65656 RNW65656:RNX65656 RXS65656:RXT65656 SHO65656:SHP65656 SRK65656:SRL65656 TBG65656:TBH65656 TLC65656:TLD65656 TUY65656:TUZ65656 UEU65656:UEV65656 UOQ65656:UOR65656 UYM65656:UYN65656 VII65656:VIJ65656 VSE65656:VSF65656 WCA65656:WCB65656 WLW65656:WLX65656 WVS65656:WVT65656 JG131192:JH131192 TC131192:TD131192 ACY131192:ACZ131192 AMU131192:AMV131192 AWQ131192:AWR131192 BGM131192:BGN131192 BQI131192:BQJ131192 CAE131192:CAF131192 CKA131192:CKB131192 CTW131192:CTX131192 DDS131192:DDT131192 DNO131192:DNP131192 DXK131192:DXL131192 EHG131192:EHH131192 ERC131192:ERD131192 FAY131192:FAZ131192 FKU131192:FKV131192 FUQ131192:FUR131192 GEM131192:GEN131192 GOI131192:GOJ131192 GYE131192:GYF131192 HIA131192:HIB131192 HRW131192:HRX131192 IBS131192:IBT131192 ILO131192:ILP131192 IVK131192:IVL131192 JFG131192:JFH131192 JPC131192:JPD131192 JYY131192:JYZ131192 KIU131192:KIV131192 KSQ131192:KSR131192 LCM131192:LCN131192 LMI131192:LMJ131192 LWE131192:LWF131192 MGA131192:MGB131192 MPW131192:MPX131192 MZS131192:MZT131192 NJO131192:NJP131192 NTK131192:NTL131192 ODG131192:ODH131192 ONC131192:OND131192 OWY131192:OWZ131192 PGU131192:PGV131192 PQQ131192:PQR131192 QAM131192:QAN131192 QKI131192:QKJ131192 QUE131192:QUF131192 REA131192:REB131192 RNW131192:RNX131192 RXS131192:RXT131192 SHO131192:SHP131192 SRK131192:SRL131192 TBG131192:TBH131192 TLC131192:TLD131192 TUY131192:TUZ131192 UEU131192:UEV131192 UOQ131192:UOR131192 UYM131192:UYN131192 VII131192:VIJ131192 VSE131192:VSF131192 WCA131192:WCB131192 WLW131192:WLX131192 WVS131192:WVT131192 JG196728:JH196728 TC196728:TD196728 ACY196728:ACZ196728 AMU196728:AMV196728 AWQ196728:AWR196728 BGM196728:BGN196728 BQI196728:BQJ196728 CAE196728:CAF196728 CKA196728:CKB196728 CTW196728:CTX196728 DDS196728:DDT196728 DNO196728:DNP196728 DXK196728:DXL196728 EHG196728:EHH196728 ERC196728:ERD196728 FAY196728:FAZ196728 FKU196728:FKV196728 FUQ196728:FUR196728 GEM196728:GEN196728 GOI196728:GOJ196728 GYE196728:GYF196728 HIA196728:HIB196728 HRW196728:HRX196728 IBS196728:IBT196728 ILO196728:ILP196728 IVK196728:IVL196728 JFG196728:JFH196728 JPC196728:JPD196728 JYY196728:JYZ196728 KIU196728:KIV196728 KSQ196728:KSR196728 LCM196728:LCN196728 LMI196728:LMJ196728 LWE196728:LWF196728 MGA196728:MGB196728 MPW196728:MPX196728 MZS196728:MZT196728 NJO196728:NJP196728 NTK196728:NTL196728 ODG196728:ODH196728 ONC196728:OND196728 OWY196728:OWZ196728 PGU196728:PGV196728 PQQ196728:PQR196728 QAM196728:QAN196728 QKI196728:QKJ196728 QUE196728:QUF196728 REA196728:REB196728 RNW196728:RNX196728 RXS196728:RXT196728 SHO196728:SHP196728 SRK196728:SRL196728 TBG196728:TBH196728 TLC196728:TLD196728 TUY196728:TUZ196728 UEU196728:UEV196728 UOQ196728:UOR196728 UYM196728:UYN196728 VII196728:VIJ196728 VSE196728:VSF196728 WCA196728:WCB196728 WLW196728:WLX196728 WVS196728:WVT196728 JG262264:JH262264 TC262264:TD262264 ACY262264:ACZ262264 AMU262264:AMV262264 AWQ262264:AWR262264 BGM262264:BGN262264 BQI262264:BQJ262264 CAE262264:CAF262264 CKA262264:CKB262264 CTW262264:CTX262264 DDS262264:DDT262264 DNO262264:DNP262264 DXK262264:DXL262264 EHG262264:EHH262264 ERC262264:ERD262264 FAY262264:FAZ262264 FKU262264:FKV262264 FUQ262264:FUR262264 GEM262264:GEN262264 GOI262264:GOJ262264 GYE262264:GYF262264 HIA262264:HIB262264 HRW262264:HRX262264 IBS262264:IBT262264 ILO262264:ILP262264 IVK262264:IVL262264 JFG262264:JFH262264 JPC262264:JPD262264 JYY262264:JYZ262264 KIU262264:KIV262264 KSQ262264:KSR262264 LCM262264:LCN262264 LMI262264:LMJ262264 LWE262264:LWF262264 MGA262264:MGB262264 MPW262264:MPX262264 MZS262264:MZT262264 NJO262264:NJP262264 NTK262264:NTL262264 ODG262264:ODH262264 ONC262264:OND262264 OWY262264:OWZ262264 PGU262264:PGV262264 PQQ262264:PQR262264 QAM262264:QAN262264 QKI262264:QKJ262264 QUE262264:QUF262264 REA262264:REB262264 RNW262264:RNX262264 RXS262264:RXT262264 SHO262264:SHP262264 SRK262264:SRL262264 TBG262264:TBH262264 TLC262264:TLD262264 TUY262264:TUZ262264 UEU262264:UEV262264 UOQ262264:UOR262264 UYM262264:UYN262264 VII262264:VIJ262264 VSE262264:VSF262264 WCA262264:WCB262264 WLW262264:WLX262264 WVS262264:WVT262264 JG327800:JH327800 TC327800:TD327800 ACY327800:ACZ327800 AMU327800:AMV327800 AWQ327800:AWR327800 BGM327800:BGN327800 BQI327800:BQJ327800 CAE327800:CAF327800 CKA327800:CKB327800 CTW327800:CTX327800 DDS327800:DDT327800 DNO327800:DNP327800 DXK327800:DXL327800 EHG327800:EHH327800 ERC327800:ERD327800 FAY327800:FAZ327800 FKU327800:FKV327800 FUQ327800:FUR327800 GEM327800:GEN327800 GOI327800:GOJ327800 GYE327800:GYF327800 HIA327800:HIB327800 HRW327800:HRX327800 IBS327800:IBT327800 ILO327800:ILP327800 IVK327800:IVL327800 JFG327800:JFH327800 JPC327800:JPD327800 JYY327800:JYZ327800 KIU327800:KIV327800 KSQ327800:KSR327800 LCM327800:LCN327800 LMI327800:LMJ327800 LWE327800:LWF327800 MGA327800:MGB327800 MPW327800:MPX327800 MZS327800:MZT327800 NJO327800:NJP327800 NTK327800:NTL327800 ODG327800:ODH327800 ONC327800:OND327800 OWY327800:OWZ327800 PGU327800:PGV327800 PQQ327800:PQR327800 QAM327800:QAN327800 QKI327800:QKJ327800 QUE327800:QUF327800 REA327800:REB327800 RNW327800:RNX327800 RXS327800:RXT327800 SHO327800:SHP327800 SRK327800:SRL327800 TBG327800:TBH327800 TLC327800:TLD327800 TUY327800:TUZ327800 UEU327800:UEV327800 UOQ327800:UOR327800 UYM327800:UYN327800 VII327800:VIJ327800 VSE327800:VSF327800 WCA327800:WCB327800 WLW327800:WLX327800 WVS327800:WVT327800 JG393336:JH393336 TC393336:TD393336 ACY393336:ACZ393336 AMU393336:AMV393336 AWQ393336:AWR393336 BGM393336:BGN393336 BQI393336:BQJ393336 CAE393336:CAF393336 CKA393336:CKB393336 CTW393336:CTX393336 DDS393336:DDT393336 DNO393336:DNP393336 DXK393336:DXL393336 EHG393336:EHH393336 ERC393336:ERD393336 FAY393336:FAZ393336 FKU393336:FKV393336 FUQ393336:FUR393336 GEM393336:GEN393336 GOI393336:GOJ393336 GYE393336:GYF393336 HIA393336:HIB393336 HRW393336:HRX393336 IBS393336:IBT393336 ILO393336:ILP393336 IVK393336:IVL393336 JFG393336:JFH393336 JPC393336:JPD393336 JYY393336:JYZ393336 KIU393336:KIV393336 KSQ393336:KSR393336 LCM393336:LCN393336 LMI393336:LMJ393336 LWE393336:LWF393336 MGA393336:MGB393336 MPW393336:MPX393336 MZS393336:MZT393336 NJO393336:NJP393336 NTK393336:NTL393336 ODG393336:ODH393336 ONC393336:OND393336 OWY393336:OWZ393336 PGU393336:PGV393336 PQQ393336:PQR393336 QAM393336:QAN393336 QKI393336:QKJ393336 QUE393336:QUF393336 REA393336:REB393336 RNW393336:RNX393336 RXS393336:RXT393336 SHO393336:SHP393336 SRK393336:SRL393336 TBG393336:TBH393336 TLC393336:TLD393336 TUY393336:TUZ393336 UEU393336:UEV393336 UOQ393336:UOR393336 UYM393336:UYN393336 VII393336:VIJ393336 VSE393336:VSF393336 WCA393336:WCB393336 WLW393336:WLX393336 WVS393336:WVT393336 JG458872:JH458872 TC458872:TD458872 ACY458872:ACZ458872 AMU458872:AMV458872 AWQ458872:AWR458872 BGM458872:BGN458872 BQI458872:BQJ458872 CAE458872:CAF458872 CKA458872:CKB458872 CTW458872:CTX458872 DDS458872:DDT458872 DNO458872:DNP458872 DXK458872:DXL458872 EHG458872:EHH458872 ERC458872:ERD458872 FAY458872:FAZ458872 FKU458872:FKV458872 FUQ458872:FUR458872 GEM458872:GEN458872 GOI458872:GOJ458872 GYE458872:GYF458872 HIA458872:HIB458872 HRW458872:HRX458872 IBS458872:IBT458872 ILO458872:ILP458872 IVK458872:IVL458872 JFG458872:JFH458872 JPC458872:JPD458872 JYY458872:JYZ458872 KIU458872:KIV458872 KSQ458872:KSR458872 LCM458872:LCN458872 LMI458872:LMJ458872 LWE458872:LWF458872 MGA458872:MGB458872 MPW458872:MPX458872 MZS458872:MZT458872 NJO458872:NJP458872 NTK458872:NTL458872 ODG458872:ODH458872 ONC458872:OND458872 OWY458872:OWZ458872 PGU458872:PGV458872 PQQ458872:PQR458872 QAM458872:QAN458872 QKI458872:QKJ458872 QUE458872:QUF458872 REA458872:REB458872 RNW458872:RNX458872 RXS458872:RXT458872 SHO458872:SHP458872 SRK458872:SRL458872 TBG458872:TBH458872 TLC458872:TLD458872 TUY458872:TUZ458872 UEU458872:UEV458872 UOQ458872:UOR458872 UYM458872:UYN458872 VII458872:VIJ458872 VSE458872:VSF458872 WCA458872:WCB458872 WLW458872:WLX458872 WVS458872:WVT458872 JG524408:JH524408 TC524408:TD524408 ACY524408:ACZ524408 AMU524408:AMV524408 AWQ524408:AWR524408 BGM524408:BGN524408 BQI524408:BQJ524408 CAE524408:CAF524408 CKA524408:CKB524408 CTW524408:CTX524408 DDS524408:DDT524408 DNO524408:DNP524408 DXK524408:DXL524408 EHG524408:EHH524408 ERC524408:ERD524408 FAY524408:FAZ524408 FKU524408:FKV524408 FUQ524408:FUR524408 GEM524408:GEN524408 GOI524408:GOJ524408 GYE524408:GYF524408 HIA524408:HIB524408 HRW524408:HRX524408 IBS524408:IBT524408 ILO524408:ILP524408 IVK524408:IVL524408 JFG524408:JFH524408 JPC524408:JPD524408 JYY524408:JYZ524408 KIU524408:KIV524408 KSQ524408:KSR524408 LCM524408:LCN524408 LMI524408:LMJ524408 LWE524408:LWF524408 MGA524408:MGB524408 MPW524408:MPX524408 MZS524408:MZT524408 NJO524408:NJP524408 NTK524408:NTL524408 ODG524408:ODH524408 ONC524408:OND524408 OWY524408:OWZ524408 PGU524408:PGV524408 PQQ524408:PQR524408 QAM524408:QAN524408 QKI524408:QKJ524408 QUE524408:QUF524408 REA524408:REB524408 RNW524408:RNX524408 RXS524408:RXT524408 SHO524408:SHP524408 SRK524408:SRL524408 TBG524408:TBH524408 TLC524408:TLD524408 TUY524408:TUZ524408 UEU524408:UEV524408 UOQ524408:UOR524408 UYM524408:UYN524408 VII524408:VIJ524408 VSE524408:VSF524408 WCA524408:WCB524408 WLW524408:WLX524408 WVS524408:WVT524408 JG589944:JH589944 TC589944:TD589944 ACY589944:ACZ589944 AMU589944:AMV589944 AWQ589944:AWR589944 BGM589944:BGN589944 BQI589944:BQJ589944 CAE589944:CAF589944 CKA589944:CKB589944 CTW589944:CTX589944 DDS589944:DDT589944 DNO589944:DNP589944 DXK589944:DXL589944 EHG589944:EHH589944 ERC589944:ERD589944 FAY589944:FAZ589944 FKU589944:FKV589944 FUQ589944:FUR589944 GEM589944:GEN589944 GOI589944:GOJ589944 GYE589944:GYF589944 HIA589944:HIB589944 HRW589944:HRX589944 IBS589944:IBT589944 ILO589944:ILP589944 IVK589944:IVL589944 JFG589944:JFH589944 JPC589944:JPD589944 JYY589944:JYZ589944 KIU589944:KIV589944 KSQ589944:KSR589944 LCM589944:LCN589944 LMI589944:LMJ589944 LWE589944:LWF589944 MGA589944:MGB589944 MPW589944:MPX589944 MZS589944:MZT589944 NJO589944:NJP589944 NTK589944:NTL589944 ODG589944:ODH589944 ONC589944:OND589944 OWY589944:OWZ589944 PGU589944:PGV589944 PQQ589944:PQR589944 QAM589944:QAN589944 QKI589944:QKJ589944 QUE589944:QUF589944 REA589944:REB589944 RNW589944:RNX589944 RXS589944:RXT589944 SHO589944:SHP589944 SRK589944:SRL589944 TBG589944:TBH589944 TLC589944:TLD589944 TUY589944:TUZ589944 UEU589944:UEV589944 UOQ589944:UOR589944 UYM589944:UYN589944 VII589944:VIJ589944 VSE589944:VSF589944 WCA589944:WCB589944 WLW589944:WLX589944 WVS589944:WVT589944 JG655480:JH655480 TC655480:TD655480 ACY655480:ACZ655480 AMU655480:AMV655480 AWQ655480:AWR655480 BGM655480:BGN655480 BQI655480:BQJ655480 CAE655480:CAF655480 CKA655480:CKB655480 CTW655480:CTX655480 DDS655480:DDT655480 DNO655480:DNP655480 DXK655480:DXL655480 EHG655480:EHH655480 ERC655480:ERD655480 FAY655480:FAZ655480 FKU655480:FKV655480 FUQ655480:FUR655480 GEM655480:GEN655480 GOI655480:GOJ655480 GYE655480:GYF655480 HIA655480:HIB655480 HRW655480:HRX655480 IBS655480:IBT655480 ILO655480:ILP655480 IVK655480:IVL655480 JFG655480:JFH655480 JPC655480:JPD655480 JYY655480:JYZ655480 KIU655480:KIV655480 KSQ655480:KSR655480 LCM655480:LCN655480 LMI655480:LMJ655480 LWE655480:LWF655480 MGA655480:MGB655480 MPW655480:MPX655480 MZS655480:MZT655480 NJO655480:NJP655480 NTK655480:NTL655480 ODG655480:ODH655480 ONC655480:OND655480 OWY655480:OWZ655480 PGU655480:PGV655480 PQQ655480:PQR655480 QAM655480:QAN655480 QKI655480:QKJ655480 QUE655480:QUF655480 REA655480:REB655480 RNW655480:RNX655480 RXS655480:RXT655480 SHO655480:SHP655480 SRK655480:SRL655480 TBG655480:TBH655480 TLC655480:TLD655480 TUY655480:TUZ655480 UEU655480:UEV655480 UOQ655480:UOR655480 UYM655480:UYN655480 VII655480:VIJ655480 VSE655480:VSF655480 WCA655480:WCB655480 WLW655480:WLX655480 WVS655480:WVT655480 JG721016:JH721016 TC721016:TD721016 ACY721016:ACZ721016 AMU721016:AMV721016 AWQ721016:AWR721016 BGM721016:BGN721016 BQI721016:BQJ721016 CAE721016:CAF721016 CKA721016:CKB721016 CTW721016:CTX721016 DDS721016:DDT721016 DNO721016:DNP721016 DXK721016:DXL721016 EHG721016:EHH721016 ERC721016:ERD721016 FAY721016:FAZ721016 FKU721016:FKV721016 FUQ721016:FUR721016 GEM721016:GEN721016 GOI721016:GOJ721016 GYE721016:GYF721016 HIA721016:HIB721016 HRW721016:HRX721016 IBS721016:IBT721016 ILO721016:ILP721016 IVK721016:IVL721016 JFG721016:JFH721016 JPC721016:JPD721016 JYY721016:JYZ721016 KIU721016:KIV721016 KSQ721016:KSR721016 LCM721016:LCN721016 LMI721016:LMJ721016 LWE721016:LWF721016 MGA721016:MGB721016 MPW721016:MPX721016 MZS721016:MZT721016 NJO721016:NJP721016 NTK721016:NTL721016 ODG721016:ODH721016 ONC721016:OND721016 OWY721016:OWZ721016 PGU721016:PGV721016 PQQ721016:PQR721016 QAM721016:QAN721016 QKI721016:QKJ721016 QUE721016:QUF721016 REA721016:REB721016 RNW721016:RNX721016 RXS721016:RXT721016 SHO721016:SHP721016 SRK721016:SRL721016 TBG721016:TBH721016 TLC721016:TLD721016 TUY721016:TUZ721016 UEU721016:UEV721016 UOQ721016:UOR721016 UYM721016:UYN721016 VII721016:VIJ721016 VSE721016:VSF721016 WCA721016:WCB721016 WLW721016:WLX721016 WVS721016:WVT721016 JG786552:JH786552 TC786552:TD786552 ACY786552:ACZ786552 AMU786552:AMV786552 AWQ786552:AWR786552 BGM786552:BGN786552 BQI786552:BQJ786552 CAE786552:CAF786552 CKA786552:CKB786552 CTW786552:CTX786552 DDS786552:DDT786552 DNO786552:DNP786552 DXK786552:DXL786552 EHG786552:EHH786552 ERC786552:ERD786552 FAY786552:FAZ786552 FKU786552:FKV786552 FUQ786552:FUR786552 GEM786552:GEN786552 GOI786552:GOJ786552 GYE786552:GYF786552 HIA786552:HIB786552 HRW786552:HRX786552 IBS786552:IBT786552 ILO786552:ILP786552 IVK786552:IVL786552 JFG786552:JFH786552 JPC786552:JPD786552 JYY786552:JYZ786552 KIU786552:KIV786552 KSQ786552:KSR786552 LCM786552:LCN786552 LMI786552:LMJ786552 LWE786552:LWF786552 MGA786552:MGB786552 MPW786552:MPX786552 MZS786552:MZT786552 NJO786552:NJP786552 NTK786552:NTL786552 ODG786552:ODH786552 ONC786552:OND786552 OWY786552:OWZ786552 PGU786552:PGV786552 PQQ786552:PQR786552 QAM786552:QAN786552 QKI786552:QKJ786552 QUE786552:QUF786552 REA786552:REB786552 RNW786552:RNX786552 RXS786552:RXT786552 SHO786552:SHP786552 SRK786552:SRL786552 TBG786552:TBH786552 TLC786552:TLD786552 TUY786552:TUZ786552 UEU786552:UEV786552 UOQ786552:UOR786552 UYM786552:UYN786552 VII786552:VIJ786552 VSE786552:VSF786552 WCA786552:WCB786552 WLW786552:WLX786552 WVS786552:WVT786552 JG852088:JH852088 TC852088:TD852088 ACY852088:ACZ852088 AMU852088:AMV852088 AWQ852088:AWR852088 BGM852088:BGN852088 BQI852088:BQJ852088 CAE852088:CAF852088 CKA852088:CKB852088 CTW852088:CTX852088 DDS852088:DDT852088 DNO852088:DNP852088 DXK852088:DXL852088 EHG852088:EHH852088 ERC852088:ERD852088 FAY852088:FAZ852088 FKU852088:FKV852088 FUQ852088:FUR852088 GEM852088:GEN852088 GOI852088:GOJ852088 GYE852088:GYF852088 HIA852088:HIB852088 HRW852088:HRX852088 IBS852088:IBT852088 ILO852088:ILP852088 IVK852088:IVL852088 JFG852088:JFH852088 JPC852088:JPD852088 JYY852088:JYZ852088 KIU852088:KIV852088 KSQ852088:KSR852088 LCM852088:LCN852088 LMI852088:LMJ852088 LWE852088:LWF852088 MGA852088:MGB852088 MPW852088:MPX852088 MZS852088:MZT852088 NJO852088:NJP852088 NTK852088:NTL852088 ODG852088:ODH852088 ONC852088:OND852088 OWY852088:OWZ852088 PGU852088:PGV852088 PQQ852088:PQR852088 QAM852088:QAN852088 QKI852088:QKJ852088 QUE852088:QUF852088 REA852088:REB852088 RNW852088:RNX852088 RXS852088:RXT852088 SHO852088:SHP852088 SRK852088:SRL852088 TBG852088:TBH852088 TLC852088:TLD852088 TUY852088:TUZ852088 UEU852088:UEV852088 UOQ852088:UOR852088 UYM852088:UYN852088 VII852088:VIJ852088 VSE852088:VSF852088 WCA852088:WCB852088 WLW852088:WLX852088 WVS852088:WVT852088 JG917624:JH917624 TC917624:TD917624 ACY917624:ACZ917624 AMU917624:AMV917624 AWQ917624:AWR917624 BGM917624:BGN917624 BQI917624:BQJ917624 CAE917624:CAF917624 CKA917624:CKB917624 CTW917624:CTX917624 DDS917624:DDT917624 DNO917624:DNP917624 DXK917624:DXL917624 EHG917624:EHH917624 ERC917624:ERD917624 FAY917624:FAZ917624 FKU917624:FKV917624 FUQ917624:FUR917624 GEM917624:GEN917624 GOI917624:GOJ917624 GYE917624:GYF917624 HIA917624:HIB917624 HRW917624:HRX917624 IBS917624:IBT917624 ILO917624:ILP917624 IVK917624:IVL917624 JFG917624:JFH917624 JPC917624:JPD917624 JYY917624:JYZ917624 KIU917624:KIV917624 KSQ917624:KSR917624 LCM917624:LCN917624 LMI917624:LMJ917624 LWE917624:LWF917624 MGA917624:MGB917624 MPW917624:MPX917624 MZS917624:MZT917624 NJO917624:NJP917624 NTK917624:NTL917624 ODG917624:ODH917624 ONC917624:OND917624 OWY917624:OWZ917624 PGU917624:PGV917624 PQQ917624:PQR917624 QAM917624:QAN917624 QKI917624:QKJ917624 QUE917624:QUF917624 REA917624:REB917624 RNW917624:RNX917624 RXS917624:RXT917624 SHO917624:SHP917624 SRK917624:SRL917624 TBG917624:TBH917624 TLC917624:TLD917624 TUY917624:TUZ917624 UEU917624:UEV917624 UOQ917624:UOR917624 UYM917624:UYN917624 VII917624:VIJ917624 VSE917624:VSF917624 WCA917624:WCB917624 WLW917624:WLX917624 WVS917624:WVT917624 JG983160:JH983160 TC983160:TD983160 ACY983160:ACZ983160 AMU983160:AMV983160 AWQ983160:AWR983160 BGM983160:BGN983160 BQI983160:BQJ983160 CAE983160:CAF983160 CKA983160:CKB983160 CTW983160:CTX983160 DDS983160:DDT983160 DNO983160:DNP983160 DXK983160:DXL983160 EHG983160:EHH983160 ERC983160:ERD983160 FAY983160:FAZ983160 FKU983160:FKV983160 FUQ983160:FUR983160 GEM983160:GEN983160 GOI983160:GOJ983160 GYE983160:GYF983160 HIA983160:HIB983160 HRW983160:HRX983160 IBS983160:IBT983160 ILO983160:ILP983160 IVK983160:IVL983160 JFG983160:JFH983160 JPC983160:JPD983160 JYY983160:JYZ983160 KIU983160:KIV983160 KSQ983160:KSR983160 LCM983160:LCN983160 LMI983160:LMJ983160 LWE983160:LWF983160 MGA983160:MGB983160 MPW983160:MPX983160 MZS983160:MZT983160 NJO983160:NJP983160 NTK983160:NTL983160 ODG983160:ODH983160 ONC983160:OND983160 OWY983160:OWZ983160 PGU983160:PGV983160 PQQ983160:PQR983160 QAM983160:QAN983160 QKI983160:QKJ983160 QUE983160:QUF983160 REA983160:REB983160 RNW983160:RNX983160 RXS983160:RXT983160 SHO983160:SHP983160 SRK983160:SRL983160 TBG983160:TBH983160 TLC983160:TLD983160 TUY983160:TUZ983160 UEU983160:UEV983160 UOQ983160:UOR983160 UYM983160:UYN983160 VII983160:VIJ983160 VSE983160:VSF983160 WCA983160:WCB983160 WLW983160:WLX983160 WVS983160:WVT983160">
      <formula1>0</formula1>
    </dataValidation>
    <dataValidation type="decimal" operator="greaterThanOrEqual" allowBlank="1" showInputMessage="1" showErrorMessage="1" error="Valor debe ser mayor o igual que 0" promptTitle="Reclasificacion" prompt="Si no  va a reclasificar la partida a gasto por depreciacion a PPYE, registre el movimiento en esta celda." sqref="P65893:P65894 JJ65893:JK65894 TF65893:TG65894 ADB65893:ADC65894 AMX65893:AMY65894 AWT65893:AWU65894 BGP65893:BGQ65894 BQL65893:BQM65894 CAH65893:CAI65894 CKD65893:CKE65894 CTZ65893:CUA65894 DDV65893:DDW65894 DNR65893:DNS65894 DXN65893:DXO65894 EHJ65893:EHK65894 ERF65893:ERG65894 FBB65893:FBC65894 FKX65893:FKY65894 FUT65893:FUU65894 GEP65893:GEQ65894 GOL65893:GOM65894 GYH65893:GYI65894 HID65893:HIE65894 HRZ65893:HSA65894 IBV65893:IBW65894 ILR65893:ILS65894 IVN65893:IVO65894 JFJ65893:JFK65894 JPF65893:JPG65894 JZB65893:JZC65894 KIX65893:KIY65894 KST65893:KSU65894 LCP65893:LCQ65894 LML65893:LMM65894 LWH65893:LWI65894 MGD65893:MGE65894 MPZ65893:MQA65894 MZV65893:MZW65894 NJR65893:NJS65894 NTN65893:NTO65894 ODJ65893:ODK65894 ONF65893:ONG65894 OXB65893:OXC65894 PGX65893:PGY65894 PQT65893:PQU65894 QAP65893:QAQ65894 QKL65893:QKM65894 QUH65893:QUI65894 RED65893:REE65894 RNZ65893:ROA65894 RXV65893:RXW65894 SHR65893:SHS65894 SRN65893:SRO65894 TBJ65893:TBK65894 TLF65893:TLG65894 TVB65893:TVC65894 UEX65893:UEY65894 UOT65893:UOU65894 UYP65893:UYQ65894 VIL65893:VIM65894 VSH65893:VSI65894 WCD65893:WCE65894 WLZ65893:WMA65894 WVV65893:WVW65894 P131429:P131430 JJ131429:JK131430 TF131429:TG131430 ADB131429:ADC131430 AMX131429:AMY131430 AWT131429:AWU131430 BGP131429:BGQ131430 BQL131429:BQM131430 CAH131429:CAI131430 CKD131429:CKE131430 CTZ131429:CUA131430 DDV131429:DDW131430 DNR131429:DNS131430 DXN131429:DXO131430 EHJ131429:EHK131430 ERF131429:ERG131430 FBB131429:FBC131430 FKX131429:FKY131430 FUT131429:FUU131430 GEP131429:GEQ131430 GOL131429:GOM131430 GYH131429:GYI131430 HID131429:HIE131430 HRZ131429:HSA131430 IBV131429:IBW131430 ILR131429:ILS131430 IVN131429:IVO131430 JFJ131429:JFK131430 JPF131429:JPG131430 JZB131429:JZC131430 KIX131429:KIY131430 KST131429:KSU131430 LCP131429:LCQ131430 LML131429:LMM131430 LWH131429:LWI131430 MGD131429:MGE131430 MPZ131429:MQA131430 MZV131429:MZW131430 NJR131429:NJS131430 NTN131429:NTO131430 ODJ131429:ODK131430 ONF131429:ONG131430 OXB131429:OXC131430 PGX131429:PGY131430 PQT131429:PQU131430 QAP131429:QAQ131430 QKL131429:QKM131430 QUH131429:QUI131430 RED131429:REE131430 RNZ131429:ROA131430 RXV131429:RXW131430 SHR131429:SHS131430 SRN131429:SRO131430 TBJ131429:TBK131430 TLF131429:TLG131430 TVB131429:TVC131430 UEX131429:UEY131430 UOT131429:UOU131430 UYP131429:UYQ131430 VIL131429:VIM131430 VSH131429:VSI131430 WCD131429:WCE131430 WLZ131429:WMA131430 WVV131429:WVW131430 P196965:P196966 JJ196965:JK196966 TF196965:TG196966 ADB196965:ADC196966 AMX196965:AMY196966 AWT196965:AWU196966 BGP196965:BGQ196966 BQL196965:BQM196966 CAH196965:CAI196966 CKD196965:CKE196966 CTZ196965:CUA196966 DDV196965:DDW196966 DNR196965:DNS196966 DXN196965:DXO196966 EHJ196965:EHK196966 ERF196965:ERG196966 FBB196965:FBC196966 FKX196965:FKY196966 FUT196965:FUU196966 GEP196965:GEQ196966 GOL196965:GOM196966 GYH196965:GYI196966 HID196965:HIE196966 HRZ196965:HSA196966 IBV196965:IBW196966 ILR196965:ILS196966 IVN196965:IVO196966 JFJ196965:JFK196966 JPF196965:JPG196966 JZB196965:JZC196966 KIX196965:KIY196966 KST196965:KSU196966 LCP196965:LCQ196966 LML196965:LMM196966 LWH196965:LWI196966 MGD196965:MGE196966 MPZ196965:MQA196966 MZV196965:MZW196966 NJR196965:NJS196966 NTN196965:NTO196966 ODJ196965:ODK196966 ONF196965:ONG196966 OXB196965:OXC196966 PGX196965:PGY196966 PQT196965:PQU196966 QAP196965:QAQ196966 QKL196965:QKM196966 QUH196965:QUI196966 RED196965:REE196966 RNZ196965:ROA196966 RXV196965:RXW196966 SHR196965:SHS196966 SRN196965:SRO196966 TBJ196965:TBK196966 TLF196965:TLG196966 TVB196965:TVC196966 UEX196965:UEY196966 UOT196965:UOU196966 UYP196965:UYQ196966 VIL196965:VIM196966 VSH196965:VSI196966 WCD196965:WCE196966 WLZ196965:WMA196966 WVV196965:WVW196966 P262501:P262502 JJ262501:JK262502 TF262501:TG262502 ADB262501:ADC262502 AMX262501:AMY262502 AWT262501:AWU262502 BGP262501:BGQ262502 BQL262501:BQM262502 CAH262501:CAI262502 CKD262501:CKE262502 CTZ262501:CUA262502 DDV262501:DDW262502 DNR262501:DNS262502 DXN262501:DXO262502 EHJ262501:EHK262502 ERF262501:ERG262502 FBB262501:FBC262502 FKX262501:FKY262502 FUT262501:FUU262502 GEP262501:GEQ262502 GOL262501:GOM262502 GYH262501:GYI262502 HID262501:HIE262502 HRZ262501:HSA262502 IBV262501:IBW262502 ILR262501:ILS262502 IVN262501:IVO262502 JFJ262501:JFK262502 JPF262501:JPG262502 JZB262501:JZC262502 KIX262501:KIY262502 KST262501:KSU262502 LCP262501:LCQ262502 LML262501:LMM262502 LWH262501:LWI262502 MGD262501:MGE262502 MPZ262501:MQA262502 MZV262501:MZW262502 NJR262501:NJS262502 NTN262501:NTO262502 ODJ262501:ODK262502 ONF262501:ONG262502 OXB262501:OXC262502 PGX262501:PGY262502 PQT262501:PQU262502 QAP262501:QAQ262502 QKL262501:QKM262502 QUH262501:QUI262502 RED262501:REE262502 RNZ262501:ROA262502 RXV262501:RXW262502 SHR262501:SHS262502 SRN262501:SRO262502 TBJ262501:TBK262502 TLF262501:TLG262502 TVB262501:TVC262502 UEX262501:UEY262502 UOT262501:UOU262502 UYP262501:UYQ262502 VIL262501:VIM262502 VSH262501:VSI262502 WCD262501:WCE262502 WLZ262501:WMA262502 WVV262501:WVW262502 P328037:P328038 JJ328037:JK328038 TF328037:TG328038 ADB328037:ADC328038 AMX328037:AMY328038 AWT328037:AWU328038 BGP328037:BGQ328038 BQL328037:BQM328038 CAH328037:CAI328038 CKD328037:CKE328038 CTZ328037:CUA328038 DDV328037:DDW328038 DNR328037:DNS328038 DXN328037:DXO328038 EHJ328037:EHK328038 ERF328037:ERG328038 FBB328037:FBC328038 FKX328037:FKY328038 FUT328037:FUU328038 GEP328037:GEQ328038 GOL328037:GOM328038 GYH328037:GYI328038 HID328037:HIE328038 HRZ328037:HSA328038 IBV328037:IBW328038 ILR328037:ILS328038 IVN328037:IVO328038 JFJ328037:JFK328038 JPF328037:JPG328038 JZB328037:JZC328038 KIX328037:KIY328038 KST328037:KSU328038 LCP328037:LCQ328038 LML328037:LMM328038 LWH328037:LWI328038 MGD328037:MGE328038 MPZ328037:MQA328038 MZV328037:MZW328038 NJR328037:NJS328038 NTN328037:NTO328038 ODJ328037:ODK328038 ONF328037:ONG328038 OXB328037:OXC328038 PGX328037:PGY328038 PQT328037:PQU328038 QAP328037:QAQ328038 QKL328037:QKM328038 QUH328037:QUI328038 RED328037:REE328038 RNZ328037:ROA328038 RXV328037:RXW328038 SHR328037:SHS328038 SRN328037:SRO328038 TBJ328037:TBK328038 TLF328037:TLG328038 TVB328037:TVC328038 UEX328037:UEY328038 UOT328037:UOU328038 UYP328037:UYQ328038 VIL328037:VIM328038 VSH328037:VSI328038 WCD328037:WCE328038 WLZ328037:WMA328038 WVV328037:WVW328038 P393573:P393574 JJ393573:JK393574 TF393573:TG393574 ADB393573:ADC393574 AMX393573:AMY393574 AWT393573:AWU393574 BGP393573:BGQ393574 BQL393573:BQM393574 CAH393573:CAI393574 CKD393573:CKE393574 CTZ393573:CUA393574 DDV393573:DDW393574 DNR393573:DNS393574 DXN393573:DXO393574 EHJ393573:EHK393574 ERF393573:ERG393574 FBB393573:FBC393574 FKX393573:FKY393574 FUT393573:FUU393574 GEP393573:GEQ393574 GOL393573:GOM393574 GYH393573:GYI393574 HID393573:HIE393574 HRZ393573:HSA393574 IBV393573:IBW393574 ILR393573:ILS393574 IVN393573:IVO393574 JFJ393573:JFK393574 JPF393573:JPG393574 JZB393573:JZC393574 KIX393573:KIY393574 KST393573:KSU393574 LCP393573:LCQ393574 LML393573:LMM393574 LWH393573:LWI393574 MGD393573:MGE393574 MPZ393573:MQA393574 MZV393573:MZW393574 NJR393573:NJS393574 NTN393573:NTO393574 ODJ393573:ODK393574 ONF393573:ONG393574 OXB393573:OXC393574 PGX393573:PGY393574 PQT393573:PQU393574 QAP393573:QAQ393574 QKL393573:QKM393574 QUH393573:QUI393574 RED393573:REE393574 RNZ393573:ROA393574 RXV393573:RXW393574 SHR393573:SHS393574 SRN393573:SRO393574 TBJ393573:TBK393574 TLF393573:TLG393574 TVB393573:TVC393574 UEX393573:UEY393574 UOT393573:UOU393574 UYP393573:UYQ393574 VIL393573:VIM393574 VSH393573:VSI393574 WCD393573:WCE393574 WLZ393573:WMA393574 WVV393573:WVW393574 P459109:P459110 JJ459109:JK459110 TF459109:TG459110 ADB459109:ADC459110 AMX459109:AMY459110 AWT459109:AWU459110 BGP459109:BGQ459110 BQL459109:BQM459110 CAH459109:CAI459110 CKD459109:CKE459110 CTZ459109:CUA459110 DDV459109:DDW459110 DNR459109:DNS459110 DXN459109:DXO459110 EHJ459109:EHK459110 ERF459109:ERG459110 FBB459109:FBC459110 FKX459109:FKY459110 FUT459109:FUU459110 GEP459109:GEQ459110 GOL459109:GOM459110 GYH459109:GYI459110 HID459109:HIE459110 HRZ459109:HSA459110 IBV459109:IBW459110 ILR459109:ILS459110 IVN459109:IVO459110 JFJ459109:JFK459110 JPF459109:JPG459110 JZB459109:JZC459110 KIX459109:KIY459110 KST459109:KSU459110 LCP459109:LCQ459110 LML459109:LMM459110 LWH459109:LWI459110 MGD459109:MGE459110 MPZ459109:MQA459110 MZV459109:MZW459110 NJR459109:NJS459110 NTN459109:NTO459110 ODJ459109:ODK459110 ONF459109:ONG459110 OXB459109:OXC459110 PGX459109:PGY459110 PQT459109:PQU459110 QAP459109:QAQ459110 QKL459109:QKM459110 QUH459109:QUI459110 RED459109:REE459110 RNZ459109:ROA459110 RXV459109:RXW459110 SHR459109:SHS459110 SRN459109:SRO459110 TBJ459109:TBK459110 TLF459109:TLG459110 TVB459109:TVC459110 UEX459109:UEY459110 UOT459109:UOU459110 UYP459109:UYQ459110 VIL459109:VIM459110 VSH459109:VSI459110 WCD459109:WCE459110 WLZ459109:WMA459110 WVV459109:WVW459110 P524645:P524646 JJ524645:JK524646 TF524645:TG524646 ADB524645:ADC524646 AMX524645:AMY524646 AWT524645:AWU524646 BGP524645:BGQ524646 BQL524645:BQM524646 CAH524645:CAI524646 CKD524645:CKE524646 CTZ524645:CUA524646 DDV524645:DDW524646 DNR524645:DNS524646 DXN524645:DXO524646 EHJ524645:EHK524646 ERF524645:ERG524646 FBB524645:FBC524646 FKX524645:FKY524646 FUT524645:FUU524646 GEP524645:GEQ524646 GOL524645:GOM524646 GYH524645:GYI524646 HID524645:HIE524646 HRZ524645:HSA524646 IBV524645:IBW524646 ILR524645:ILS524646 IVN524645:IVO524646 JFJ524645:JFK524646 JPF524645:JPG524646 JZB524645:JZC524646 KIX524645:KIY524646 KST524645:KSU524646 LCP524645:LCQ524646 LML524645:LMM524646 LWH524645:LWI524646 MGD524645:MGE524646 MPZ524645:MQA524646 MZV524645:MZW524646 NJR524645:NJS524646 NTN524645:NTO524646 ODJ524645:ODK524646 ONF524645:ONG524646 OXB524645:OXC524646 PGX524645:PGY524646 PQT524645:PQU524646 QAP524645:QAQ524646 QKL524645:QKM524646 QUH524645:QUI524646 RED524645:REE524646 RNZ524645:ROA524646 RXV524645:RXW524646 SHR524645:SHS524646 SRN524645:SRO524646 TBJ524645:TBK524646 TLF524645:TLG524646 TVB524645:TVC524646 UEX524645:UEY524646 UOT524645:UOU524646 UYP524645:UYQ524646 VIL524645:VIM524646 VSH524645:VSI524646 WCD524645:WCE524646 WLZ524645:WMA524646 WVV524645:WVW524646 P590181:P590182 JJ590181:JK590182 TF590181:TG590182 ADB590181:ADC590182 AMX590181:AMY590182 AWT590181:AWU590182 BGP590181:BGQ590182 BQL590181:BQM590182 CAH590181:CAI590182 CKD590181:CKE590182 CTZ590181:CUA590182 DDV590181:DDW590182 DNR590181:DNS590182 DXN590181:DXO590182 EHJ590181:EHK590182 ERF590181:ERG590182 FBB590181:FBC590182 FKX590181:FKY590182 FUT590181:FUU590182 GEP590181:GEQ590182 GOL590181:GOM590182 GYH590181:GYI590182 HID590181:HIE590182 HRZ590181:HSA590182 IBV590181:IBW590182 ILR590181:ILS590182 IVN590181:IVO590182 JFJ590181:JFK590182 JPF590181:JPG590182 JZB590181:JZC590182 KIX590181:KIY590182 KST590181:KSU590182 LCP590181:LCQ590182 LML590181:LMM590182 LWH590181:LWI590182 MGD590181:MGE590182 MPZ590181:MQA590182 MZV590181:MZW590182 NJR590181:NJS590182 NTN590181:NTO590182 ODJ590181:ODK590182 ONF590181:ONG590182 OXB590181:OXC590182 PGX590181:PGY590182 PQT590181:PQU590182 QAP590181:QAQ590182 QKL590181:QKM590182 QUH590181:QUI590182 RED590181:REE590182 RNZ590181:ROA590182 RXV590181:RXW590182 SHR590181:SHS590182 SRN590181:SRO590182 TBJ590181:TBK590182 TLF590181:TLG590182 TVB590181:TVC590182 UEX590181:UEY590182 UOT590181:UOU590182 UYP590181:UYQ590182 VIL590181:VIM590182 VSH590181:VSI590182 WCD590181:WCE590182 WLZ590181:WMA590182 WVV590181:WVW590182 P655717:P655718 JJ655717:JK655718 TF655717:TG655718 ADB655717:ADC655718 AMX655717:AMY655718 AWT655717:AWU655718 BGP655717:BGQ655718 BQL655717:BQM655718 CAH655717:CAI655718 CKD655717:CKE655718 CTZ655717:CUA655718 DDV655717:DDW655718 DNR655717:DNS655718 DXN655717:DXO655718 EHJ655717:EHK655718 ERF655717:ERG655718 FBB655717:FBC655718 FKX655717:FKY655718 FUT655717:FUU655718 GEP655717:GEQ655718 GOL655717:GOM655718 GYH655717:GYI655718 HID655717:HIE655718 HRZ655717:HSA655718 IBV655717:IBW655718 ILR655717:ILS655718 IVN655717:IVO655718 JFJ655717:JFK655718 JPF655717:JPG655718 JZB655717:JZC655718 KIX655717:KIY655718 KST655717:KSU655718 LCP655717:LCQ655718 LML655717:LMM655718 LWH655717:LWI655718 MGD655717:MGE655718 MPZ655717:MQA655718 MZV655717:MZW655718 NJR655717:NJS655718 NTN655717:NTO655718 ODJ655717:ODK655718 ONF655717:ONG655718 OXB655717:OXC655718 PGX655717:PGY655718 PQT655717:PQU655718 QAP655717:QAQ655718 QKL655717:QKM655718 QUH655717:QUI655718 RED655717:REE655718 RNZ655717:ROA655718 RXV655717:RXW655718 SHR655717:SHS655718 SRN655717:SRO655718 TBJ655717:TBK655718 TLF655717:TLG655718 TVB655717:TVC655718 UEX655717:UEY655718 UOT655717:UOU655718 UYP655717:UYQ655718 VIL655717:VIM655718 VSH655717:VSI655718 WCD655717:WCE655718 WLZ655717:WMA655718 WVV655717:WVW655718 P721253:P721254 JJ721253:JK721254 TF721253:TG721254 ADB721253:ADC721254 AMX721253:AMY721254 AWT721253:AWU721254 BGP721253:BGQ721254 BQL721253:BQM721254 CAH721253:CAI721254 CKD721253:CKE721254 CTZ721253:CUA721254 DDV721253:DDW721254 DNR721253:DNS721254 DXN721253:DXO721254 EHJ721253:EHK721254 ERF721253:ERG721254 FBB721253:FBC721254 FKX721253:FKY721254 FUT721253:FUU721254 GEP721253:GEQ721254 GOL721253:GOM721254 GYH721253:GYI721254 HID721253:HIE721254 HRZ721253:HSA721254 IBV721253:IBW721254 ILR721253:ILS721254 IVN721253:IVO721254 JFJ721253:JFK721254 JPF721253:JPG721254 JZB721253:JZC721254 KIX721253:KIY721254 KST721253:KSU721254 LCP721253:LCQ721254 LML721253:LMM721254 LWH721253:LWI721254 MGD721253:MGE721254 MPZ721253:MQA721254 MZV721253:MZW721254 NJR721253:NJS721254 NTN721253:NTO721254 ODJ721253:ODK721254 ONF721253:ONG721254 OXB721253:OXC721254 PGX721253:PGY721254 PQT721253:PQU721254 QAP721253:QAQ721254 QKL721253:QKM721254 QUH721253:QUI721254 RED721253:REE721254 RNZ721253:ROA721254 RXV721253:RXW721254 SHR721253:SHS721254 SRN721253:SRO721254 TBJ721253:TBK721254 TLF721253:TLG721254 TVB721253:TVC721254 UEX721253:UEY721254 UOT721253:UOU721254 UYP721253:UYQ721254 VIL721253:VIM721254 VSH721253:VSI721254 WCD721253:WCE721254 WLZ721253:WMA721254 WVV721253:WVW721254 P786789:P786790 JJ786789:JK786790 TF786789:TG786790 ADB786789:ADC786790 AMX786789:AMY786790 AWT786789:AWU786790 BGP786789:BGQ786790 BQL786789:BQM786790 CAH786789:CAI786790 CKD786789:CKE786790 CTZ786789:CUA786790 DDV786789:DDW786790 DNR786789:DNS786790 DXN786789:DXO786790 EHJ786789:EHK786790 ERF786789:ERG786790 FBB786789:FBC786790 FKX786789:FKY786790 FUT786789:FUU786790 GEP786789:GEQ786790 GOL786789:GOM786790 GYH786789:GYI786790 HID786789:HIE786790 HRZ786789:HSA786790 IBV786789:IBW786790 ILR786789:ILS786790 IVN786789:IVO786790 JFJ786789:JFK786790 JPF786789:JPG786790 JZB786789:JZC786790 KIX786789:KIY786790 KST786789:KSU786790 LCP786789:LCQ786790 LML786789:LMM786790 LWH786789:LWI786790 MGD786789:MGE786790 MPZ786789:MQA786790 MZV786789:MZW786790 NJR786789:NJS786790 NTN786789:NTO786790 ODJ786789:ODK786790 ONF786789:ONG786790 OXB786789:OXC786790 PGX786789:PGY786790 PQT786789:PQU786790 QAP786789:QAQ786790 QKL786789:QKM786790 QUH786789:QUI786790 RED786789:REE786790 RNZ786789:ROA786790 RXV786789:RXW786790 SHR786789:SHS786790 SRN786789:SRO786790 TBJ786789:TBK786790 TLF786789:TLG786790 TVB786789:TVC786790 UEX786789:UEY786790 UOT786789:UOU786790 UYP786789:UYQ786790 VIL786789:VIM786790 VSH786789:VSI786790 WCD786789:WCE786790 WLZ786789:WMA786790 WVV786789:WVW786790 P852325:P852326 JJ852325:JK852326 TF852325:TG852326 ADB852325:ADC852326 AMX852325:AMY852326 AWT852325:AWU852326 BGP852325:BGQ852326 BQL852325:BQM852326 CAH852325:CAI852326 CKD852325:CKE852326 CTZ852325:CUA852326 DDV852325:DDW852326 DNR852325:DNS852326 DXN852325:DXO852326 EHJ852325:EHK852326 ERF852325:ERG852326 FBB852325:FBC852326 FKX852325:FKY852326 FUT852325:FUU852326 GEP852325:GEQ852326 GOL852325:GOM852326 GYH852325:GYI852326 HID852325:HIE852326 HRZ852325:HSA852326 IBV852325:IBW852326 ILR852325:ILS852326 IVN852325:IVO852326 JFJ852325:JFK852326 JPF852325:JPG852326 JZB852325:JZC852326 KIX852325:KIY852326 KST852325:KSU852326 LCP852325:LCQ852326 LML852325:LMM852326 LWH852325:LWI852326 MGD852325:MGE852326 MPZ852325:MQA852326 MZV852325:MZW852326 NJR852325:NJS852326 NTN852325:NTO852326 ODJ852325:ODK852326 ONF852325:ONG852326 OXB852325:OXC852326 PGX852325:PGY852326 PQT852325:PQU852326 QAP852325:QAQ852326 QKL852325:QKM852326 QUH852325:QUI852326 RED852325:REE852326 RNZ852325:ROA852326 RXV852325:RXW852326 SHR852325:SHS852326 SRN852325:SRO852326 TBJ852325:TBK852326 TLF852325:TLG852326 TVB852325:TVC852326 UEX852325:UEY852326 UOT852325:UOU852326 UYP852325:UYQ852326 VIL852325:VIM852326 VSH852325:VSI852326 WCD852325:WCE852326 WLZ852325:WMA852326 WVV852325:WVW852326 P917861:P917862 JJ917861:JK917862 TF917861:TG917862 ADB917861:ADC917862 AMX917861:AMY917862 AWT917861:AWU917862 BGP917861:BGQ917862 BQL917861:BQM917862 CAH917861:CAI917862 CKD917861:CKE917862 CTZ917861:CUA917862 DDV917861:DDW917862 DNR917861:DNS917862 DXN917861:DXO917862 EHJ917861:EHK917862 ERF917861:ERG917862 FBB917861:FBC917862 FKX917861:FKY917862 FUT917861:FUU917862 GEP917861:GEQ917862 GOL917861:GOM917862 GYH917861:GYI917862 HID917861:HIE917862 HRZ917861:HSA917862 IBV917861:IBW917862 ILR917861:ILS917862 IVN917861:IVO917862 JFJ917861:JFK917862 JPF917861:JPG917862 JZB917861:JZC917862 KIX917861:KIY917862 KST917861:KSU917862 LCP917861:LCQ917862 LML917861:LMM917862 LWH917861:LWI917862 MGD917861:MGE917862 MPZ917861:MQA917862 MZV917861:MZW917862 NJR917861:NJS917862 NTN917861:NTO917862 ODJ917861:ODK917862 ONF917861:ONG917862 OXB917861:OXC917862 PGX917861:PGY917862 PQT917861:PQU917862 QAP917861:QAQ917862 QKL917861:QKM917862 QUH917861:QUI917862 RED917861:REE917862 RNZ917861:ROA917862 RXV917861:RXW917862 SHR917861:SHS917862 SRN917861:SRO917862 TBJ917861:TBK917862 TLF917861:TLG917862 TVB917861:TVC917862 UEX917861:UEY917862 UOT917861:UOU917862 UYP917861:UYQ917862 VIL917861:VIM917862 VSH917861:VSI917862 WCD917861:WCE917862 WLZ917861:WMA917862 WVV917861:WVW917862 P983397:P983398 JJ983397:JK983398 TF983397:TG983398 ADB983397:ADC983398 AMX983397:AMY983398 AWT983397:AWU983398 BGP983397:BGQ983398 BQL983397:BQM983398 CAH983397:CAI983398 CKD983397:CKE983398 CTZ983397:CUA983398 DDV983397:DDW983398 DNR983397:DNS983398 DXN983397:DXO983398 EHJ983397:EHK983398 ERF983397:ERG983398 FBB983397:FBC983398 FKX983397:FKY983398 FUT983397:FUU983398 GEP983397:GEQ983398 GOL983397:GOM983398 GYH983397:GYI983398 HID983397:HIE983398 HRZ983397:HSA983398 IBV983397:IBW983398 ILR983397:ILS983398 IVN983397:IVO983398 JFJ983397:JFK983398 JPF983397:JPG983398 JZB983397:JZC983398 KIX983397:KIY983398 KST983397:KSU983398 LCP983397:LCQ983398 LML983397:LMM983398 LWH983397:LWI983398 MGD983397:MGE983398 MPZ983397:MQA983398 MZV983397:MZW983398 NJR983397:NJS983398 NTN983397:NTO983398 ODJ983397:ODK983398 ONF983397:ONG983398 OXB983397:OXC983398 PGX983397:PGY983398 PQT983397:PQU983398 QAP983397:QAQ983398 QKL983397:QKM983398 QUH983397:QUI983398 RED983397:REE983398 RNZ983397:ROA983398 RXV983397:RXW983398 SHR983397:SHS983398 SRN983397:SRO983398 TBJ983397:TBK983398 TLF983397:TLG983398 TVB983397:TVC983398 UEX983397:UEY983398 UOT983397:UOU983398 UYP983397:UYQ983398 VIL983397:VIM983398 VSH983397:VSI983398 WCD983397:WCE983398 WLZ983397:WMA983398 WVV983397:WVW983398 P65935:P65936 JJ65935:JK65936 TF65935:TG65936 ADB65935:ADC65936 AMX65935:AMY65936 AWT65935:AWU65936 BGP65935:BGQ65936 BQL65935:BQM65936 CAH65935:CAI65936 CKD65935:CKE65936 CTZ65935:CUA65936 DDV65935:DDW65936 DNR65935:DNS65936 DXN65935:DXO65936 EHJ65935:EHK65936 ERF65935:ERG65936 FBB65935:FBC65936 FKX65935:FKY65936 FUT65935:FUU65936 GEP65935:GEQ65936 GOL65935:GOM65936 GYH65935:GYI65936 HID65935:HIE65936 HRZ65935:HSA65936 IBV65935:IBW65936 ILR65935:ILS65936 IVN65935:IVO65936 JFJ65935:JFK65936 JPF65935:JPG65936 JZB65935:JZC65936 KIX65935:KIY65936 KST65935:KSU65936 LCP65935:LCQ65936 LML65935:LMM65936 LWH65935:LWI65936 MGD65935:MGE65936 MPZ65935:MQA65936 MZV65935:MZW65936 NJR65935:NJS65936 NTN65935:NTO65936 ODJ65935:ODK65936 ONF65935:ONG65936 OXB65935:OXC65936 PGX65935:PGY65936 PQT65935:PQU65936 QAP65935:QAQ65936 QKL65935:QKM65936 QUH65935:QUI65936 RED65935:REE65936 RNZ65935:ROA65936 RXV65935:RXW65936 SHR65935:SHS65936 SRN65935:SRO65936 TBJ65935:TBK65936 TLF65935:TLG65936 TVB65935:TVC65936 UEX65935:UEY65936 UOT65935:UOU65936 UYP65935:UYQ65936 VIL65935:VIM65936 VSH65935:VSI65936 WCD65935:WCE65936 WLZ65935:WMA65936 WVV65935:WVW65936 P131471:P131472 JJ131471:JK131472 TF131471:TG131472 ADB131471:ADC131472 AMX131471:AMY131472 AWT131471:AWU131472 BGP131471:BGQ131472 BQL131471:BQM131472 CAH131471:CAI131472 CKD131471:CKE131472 CTZ131471:CUA131472 DDV131471:DDW131472 DNR131471:DNS131472 DXN131471:DXO131472 EHJ131471:EHK131472 ERF131471:ERG131472 FBB131471:FBC131472 FKX131471:FKY131472 FUT131471:FUU131472 GEP131471:GEQ131472 GOL131471:GOM131472 GYH131471:GYI131472 HID131471:HIE131472 HRZ131471:HSA131472 IBV131471:IBW131472 ILR131471:ILS131472 IVN131471:IVO131472 JFJ131471:JFK131472 JPF131471:JPG131472 JZB131471:JZC131472 KIX131471:KIY131472 KST131471:KSU131472 LCP131471:LCQ131472 LML131471:LMM131472 LWH131471:LWI131472 MGD131471:MGE131472 MPZ131471:MQA131472 MZV131471:MZW131472 NJR131471:NJS131472 NTN131471:NTO131472 ODJ131471:ODK131472 ONF131471:ONG131472 OXB131471:OXC131472 PGX131471:PGY131472 PQT131471:PQU131472 QAP131471:QAQ131472 QKL131471:QKM131472 QUH131471:QUI131472 RED131471:REE131472 RNZ131471:ROA131472 RXV131471:RXW131472 SHR131471:SHS131472 SRN131471:SRO131472 TBJ131471:TBK131472 TLF131471:TLG131472 TVB131471:TVC131472 UEX131471:UEY131472 UOT131471:UOU131472 UYP131471:UYQ131472 VIL131471:VIM131472 VSH131471:VSI131472 WCD131471:WCE131472 WLZ131471:WMA131472 WVV131471:WVW131472 P197007:P197008 JJ197007:JK197008 TF197007:TG197008 ADB197007:ADC197008 AMX197007:AMY197008 AWT197007:AWU197008 BGP197007:BGQ197008 BQL197007:BQM197008 CAH197007:CAI197008 CKD197007:CKE197008 CTZ197007:CUA197008 DDV197007:DDW197008 DNR197007:DNS197008 DXN197007:DXO197008 EHJ197007:EHK197008 ERF197007:ERG197008 FBB197007:FBC197008 FKX197007:FKY197008 FUT197007:FUU197008 GEP197007:GEQ197008 GOL197007:GOM197008 GYH197007:GYI197008 HID197007:HIE197008 HRZ197007:HSA197008 IBV197007:IBW197008 ILR197007:ILS197008 IVN197007:IVO197008 JFJ197007:JFK197008 JPF197007:JPG197008 JZB197007:JZC197008 KIX197007:KIY197008 KST197007:KSU197008 LCP197007:LCQ197008 LML197007:LMM197008 LWH197007:LWI197008 MGD197007:MGE197008 MPZ197007:MQA197008 MZV197007:MZW197008 NJR197007:NJS197008 NTN197007:NTO197008 ODJ197007:ODK197008 ONF197007:ONG197008 OXB197007:OXC197008 PGX197007:PGY197008 PQT197007:PQU197008 QAP197007:QAQ197008 QKL197007:QKM197008 QUH197007:QUI197008 RED197007:REE197008 RNZ197007:ROA197008 RXV197007:RXW197008 SHR197007:SHS197008 SRN197007:SRO197008 TBJ197007:TBK197008 TLF197007:TLG197008 TVB197007:TVC197008 UEX197007:UEY197008 UOT197007:UOU197008 UYP197007:UYQ197008 VIL197007:VIM197008 VSH197007:VSI197008 WCD197007:WCE197008 WLZ197007:WMA197008 WVV197007:WVW197008 P262543:P262544 JJ262543:JK262544 TF262543:TG262544 ADB262543:ADC262544 AMX262543:AMY262544 AWT262543:AWU262544 BGP262543:BGQ262544 BQL262543:BQM262544 CAH262543:CAI262544 CKD262543:CKE262544 CTZ262543:CUA262544 DDV262543:DDW262544 DNR262543:DNS262544 DXN262543:DXO262544 EHJ262543:EHK262544 ERF262543:ERG262544 FBB262543:FBC262544 FKX262543:FKY262544 FUT262543:FUU262544 GEP262543:GEQ262544 GOL262543:GOM262544 GYH262543:GYI262544 HID262543:HIE262544 HRZ262543:HSA262544 IBV262543:IBW262544 ILR262543:ILS262544 IVN262543:IVO262544 JFJ262543:JFK262544 JPF262543:JPG262544 JZB262543:JZC262544 KIX262543:KIY262544 KST262543:KSU262544 LCP262543:LCQ262544 LML262543:LMM262544 LWH262543:LWI262544 MGD262543:MGE262544 MPZ262543:MQA262544 MZV262543:MZW262544 NJR262543:NJS262544 NTN262543:NTO262544 ODJ262543:ODK262544 ONF262543:ONG262544 OXB262543:OXC262544 PGX262543:PGY262544 PQT262543:PQU262544 QAP262543:QAQ262544 QKL262543:QKM262544 QUH262543:QUI262544 RED262543:REE262544 RNZ262543:ROA262544 RXV262543:RXW262544 SHR262543:SHS262544 SRN262543:SRO262544 TBJ262543:TBK262544 TLF262543:TLG262544 TVB262543:TVC262544 UEX262543:UEY262544 UOT262543:UOU262544 UYP262543:UYQ262544 VIL262543:VIM262544 VSH262543:VSI262544 WCD262543:WCE262544 WLZ262543:WMA262544 WVV262543:WVW262544 P328079:P328080 JJ328079:JK328080 TF328079:TG328080 ADB328079:ADC328080 AMX328079:AMY328080 AWT328079:AWU328080 BGP328079:BGQ328080 BQL328079:BQM328080 CAH328079:CAI328080 CKD328079:CKE328080 CTZ328079:CUA328080 DDV328079:DDW328080 DNR328079:DNS328080 DXN328079:DXO328080 EHJ328079:EHK328080 ERF328079:ERG328080 FBB328079:FBC328080 FKX328079:FKY328080 FUT328079:FUU328080 GEP328079:GEQ328080 GOL328079:GOM328080 GYH328079:GYI328080 HID328079:HIE328080 HRZ328079:HSA328080 IBV328079:IBW328080 ILR328079:ILS328080 IVN328079:IVO328080 JFJ328079:JFK328080 JPF328079:JPG328080 JZB328079:JZC328080 KIX328079:KIY328080 KST328079:KSU328080 LCP328079:LCQ328080 LML328079:LMM328080 LWH328079:LWI328080 MGD328079:MGE328080 MPZ328079:MQA328080 MZV328079:MZW328080 NJR328079:NJS328080 NTN328079:NTO328080 ODJ328079:ODK328080 ONF328079:ONG328080 OXB328079:OXC328080 PGX328079:PGY328080 PQT328079:PQU328080 QAP328079:QAQ328080 QKL328079:QKM328080 QUH328079:QUI328080 RED328079:REE328080 RNZ328079:ROA328080 RXV328079:RXW328080 SHR328079:SHS328080 SRN328079:SRO328080 TBJ328079:TBK328080 TLF328079:TLG328080 TVB328079:TVC328080 UEX328079:UEY328080 UOT328079:UOU328080 UYP328079:UYQ328080 VIL328079:VIM328080 VSH328079:VSI328080 WCD328079:WCE328080 WLZ328079:WMA328080 WVV328079:WVW328080 P393615:P393616 JJ393615:JK393616 TF393615:TG393616 ADB393615:ADC393616 AMX393615:AMY393616 AWT393615:AWU393616 BGP393615:BGQ393616 BQL393615:BQM393616 CAH393615:CAI393616 CKD393615:CKE393616 CTZ393615:CUA393616 DDV393615:DDW393616 DNR393615:DNS393616 DXN393615:DXO393616 EHJ393615:EHK393616 ERF393615:ERG393616 FBB393615:FBC393616 FKX393615:FKY393616 FUT393615:FUU393616 GEP393615:GEQ393616 GOL393615:GOM393616 GYH393615:GYI393616 HID393615:HIE393616 HRZ393615:HSA393616 IBV393615:IBW393616 ILR393615:ILS393616 IVN393615:IVO393616 JFJ393615:JFK393616 JPF393615:JPG393616 JZB393615:JZC393616 KIX393615:KIY393616 KST393615:KSU393616 LCP393615:LCQ393616 LML393615:LMM393616 LWH393615:LWI393616 MGD393615:MGE393616 MPZ393615:MQA393616 MZV393615:MZW393616 NJR393615:NJS393616 NTN393615:NTO393616 ODJ393615:ODK393616 ONF393615:ONG393616 OXB393615:OXC393616 PGX393615:PGY393616 PQT393615:PQU393616 QAP393615:QAQ393616 QKL393615:QKM393616 QUH393615:QUI393616 RED393615:REE393616 RNZ393615:ROA393616 RXV393615:RXW393616 SHR393615:SHS393616 SRN393615:SRO393616 TBJ393615:TBK393616 TLF393615:TLG393616 TVB393615:TVC393616 UEX393615:UEY393616 UOT393615:UOU393616 UYP393615:UYQ393616 VIL393615:VIM393616 VSH393615:VSI393616 WCD393615:WCE393616 WLZ393615:WMA393616 WVV393615:WVW393616 P459151:P459152 JJ459151:JK459152 TF459151:TG459152 ADB459151:ADC459152 AMX459151:AMY459152 AWT459151:AWU459152 BGP459151:BGQ459152 BQL459151:BQM459152 CAH459151:CAI459152 CKD459151:CKE459152 CTZ459151:CUA459152 DDV459151:DDW459152 DNR459151:DNS459152 DXN459151:DXO459152 EHJ459151:EHK459152 ERF459151:ERG459152 FBB459151:FBC459152 FKX459151:FKY459152 FUT459151:FUU459152 GEP459151:GEQ459152 GOL459151:GOM459152 GYH459151:GYI459152 HID459151:HIE459152 HRZ459151:HSA459152 IBV459151:IBW459152 ILR459151:ILS459152 IVN459151:IVO459152 JFJ459151:JFK459152 JPF459151:JPG459152 JZB459151:JZC459152 KIX459151:KIY459152 KST459151:KSU459152 LCP459151:LCQ459152 LML459151:LMM459152 LWH459151:LWI459152 MGD459151:MGE459152 MPZ459151:MQA459152 MZV459151:MZW459152 NJR459151:NJS459152 NTN459151:NTO459152 ODJ459151:ODK459152 ONF459151:ONG459152 OXB459151:OXC459152 PGX459151:PGY459152 PQT459151:PQU459152 QAP459151:QAQ459152 QKL459151:QKM459152 QUH459151:QUI459152 RED459151:REE459152 RNZ459151:ROA459152 RXV459151:RXW459152 SHR459151:SHS459152 SRN459151:SRO459152 TBJ459151:TBK459152 TLF459151:TLG459152 TVB459151:TVC459152 UEX459151:UEY459152 UOT459151:UOU459152 UYP459151:UYQ459152 VIL459151:VIM459152 VSH459151:VSI459152 WCD459151:WCE459152 WLZ459151:WMA459152 WVV459151:WVW459152 P524687:P524688 JJ524687:JK524688 TF524687:TG524688 ADB524687:ADC524688 AMX524687:AMY524688 AWT524687:AWU524688 BGP524687:BGQ524688 BQL524687:BQM524688 CAH524687:CAI524688 CKD524687:CKE524688 CTZ524687:CUA524688 DDV524687:DDW524688 DNR524687:DNS524688 DXN524687:DXO524688 EHJ524687:EHK524688 ERF524687:ERG524688 FBB524687:FBC524688 FKX524687:FKY524688 FUT524687:FUU524688 GEP524687:GEQ524688 GOL524687:GOM524688 GYH524687:GYI524688 HID524687:HIE524688 HRZ524687:HSA524688 IBV524687:IBW524688 ILR524687:ILS524688 IVN524687:IVO524688 JFJ524687:JFK524688 JPF524687:JPG524688 JZB524687:JZC524688 KIX524687:KIY524688 KST524687:KSU524688 LCP524687:LCQ524688 LML524687:LMM524688 LWH524687:LWI524688 MGD524687:MGE524688 MPZ524687:MQA524688 MZV524687:MZW524688 NJR524687:NJS524688 NTN524687:NTO524688 ODJ524687:ODK524688 ONF524687:ONG524688 OXB524687:OXC524688 PGX524687:PGY524688 PQT524687:PQU524688 QAP524687:QAQ524688 QKL524687:QKM524688 QUH524687:QUI524688 RED524687:REE524688 RNZ524687:ROA524688 RXV524687:RXW524688 SHR524687:SHS524688 SRN524687:SRO524688 TBJ524687:TBK524688 TLF524687:TLG524688 TVB524687:TVC524688 UEX524687:UEY524688 UOT524687:UOU524688 UYP524687:UYQ524688 VIL524687:VIM524688 VSH524687:VSI524688 WCD524687:WCE524688 WLZ524687:WMA524688 WVV524687:WVW524688 P590223:P590224 JJ590223:JK590224 TF590223:TG590224 ADB590223:ADC590224 AMX590223:AMY590224 AWT590223:AWU590224 BGP590223:BGQ590224 BQL590223:BQM590224 CAH590223:CAI590224 CKD590223:CKE590224 CTZ590223:CUA590224 DDV590223:DDW590224 DNR590223:DNS590224 DXN590223:DXO590224 EHJ590223:EHK590224 ERF590223:ERG590224 FBB590223:FBC590224 FKX590223:FKY590224 FUT590223:FUU590224 GEP590223:GEQ590224 GOL590223:GOM590224 GYH590223:GYI590224 HID590223:HIE590224 HRZ590223:HSA590224 IBV590223:IBW590224 ILR590223:ILS590224 IVN590223:IVO590224 JFJ590223:JFK590224 JPF590223:JPG590224 JZB590223:JZC590224 KIX590223:KIY590224 KST590223:KSU590224 LCP590223:LCQ590224 LML590223:LMM590224 LWH590223:LWI590224 MGD590223:MGE590224 MPZ590223:MQA590224 MZV590223:MZW590224 NJR590223:NJS590224 NTN590223:NTO590224 ODJ590223:ODK590224 ONF590223:ONG590224 OXB590223:OXC590224 PGX590223:PGY590224 PQT590223:PQU590224 QAP590223:QAQ590224 QKL590223:QKM590224 QUH590223:QUI590224 RED590223:REE590224 RNZ590223:ROA590224 RXV590223:RXW590224 SHR590223:SHS590224 SRN590223:SRO590224 TBJ590223:TBK590224 TLF590223:TLG590224 TVB590223:TVC590224 UEX590223:UEY590224 UOT590223:UOU590224 UYP590223:UYQ590224 VIL590223:VIM590224 VSH590223:VSI590224 WCD590223:WCE590224 WLZ590223:WMA590224 WVV590223:WVW590224 P655759:P655760 JJ655759:JK655760 TF655759:TG655760 ADB655759:ADC655760 AMX655759:AMY655760 AWT655759:AWU655760 BGP655759:BGQ655760 BQL655759:BQM655760 CAH655759:CAI655760 CKD655759:CKE655760 CTZ655759:CUA655760 DDV655759:DDW655760 DNR655759:DNS655760 DXN655759:DXO655760 EHJ655759:EHK655760 ERF655759:ERG655760 FBB655759:FBC655760 FKX655759:FKY655760 FUT655759:FUU655760 GEP655759:GEQ655760 GOL655759:GOM655760 GYH655759:GYI655760 HID655759:HIE655760 HRZ655759:HSA655760 IBV655759:IBW655760 ILR655759:ILS655760 IVN655759:IVO655760 JFJ655759:JFK655760 JPF655759:JPG655760 JZB655759:JZC655760 KIX655759:KIY655760 KST655759:KSU655760 LCP655759:LCQ655760 LML655759:LMM655760 LWH655759:LWI655760 MGD655759:MGE655760 MPZ655759:MQA655760 MZV655759:MZW655760 NJR655759:NJS655760 NTN655759:NTO655760 ODJ655759:ODK655760 ONF655759:ONG655760 OXB655759:OXC655760 PGX655759:PGY655760 PQT655759:PQU655760 QAP655759:QAQ655760 QKL655759:QKM655760 QUH655759:QUI655760 RED655759:REE655760 RNZ655759:ROA655760 RXV655759:RXW655760 SHR655759:SHS655760 SRN655759:SRO655760 TBJ655759:TBK655760 TLF655759:TLG655760 TVB655759:TVC655760 UEX655759:UEY655760 UOT655759:UOU655760 UYP655759:UYQ655760 VIL655759:VIM655760 VSH655759:VSI655760 WCD655759:WCE655760 WLZ655759:WMA655760 WVV655759:WVW655760 P721295:P721296 JJ721295:JK721296 TF721295:TG721296 ADB721295:ADC721296 AMX721295:AMY721296 AWT721295:AWU721296 BGP721295:BGQ721296 BQL721295:BQM721296 CAH721295:CAI721296 CKD721295:CKE721296 CTZ721295:CUA721296 DDV721295:DDW721296 DNR721295:DNS721296 DXN721295:DXO721296 EHJ721295:EHK721296 ERF721295:ERG721296 FBB721295:FBC721296 FKX721295:FKY721296 FUT721295:FUU721296 GEP721295:GEQ721296 GOL721295:GOM721296 GYH721295:GYI721296 HID721295:HIE721296 HRZ721295:HSA721296 IBV721295:IBW721296 ILR721295:ILS721296 IVN721295:IVO721296 JFJ721295:JFK721296 JPF721295:JPG721296 JZB721295:JZC721296 KIX721295:KIY721296 KST721295:KSU721296 LCP721295:LCQ721296 LML721295:LMM721296 LWH721295:LWI721296 MGD721295:MGE721296 MPZ721295:MQA721296 MZV721295:MZW721296 NJR721295:NJS721296 NTN721295:NTO721296 ODJ721295:ODK721296 ONF721295:ONG721296 OXB721295:OXC721296 PGX721295:PGY721296 PQT721295:PQU721296 QAP721295:QAQ721296 QKL721295:QKM721296 QUH721295:QUI721296 RED721295:REE721296 RNZ721295:ROA721296 RXV721295:RXW721296 SHR721295:SHS721296 SRN721295:SRO721296 TBJ721295:TBK721296 TLF721295:TLG721296 TVB721295:TVC721296 UEX721295:UEY721296 UOT721295:UOU721296 UYP721295:UYQ721296 VIL721295:VIM721296 VSH721295:VSI721296 WCD721295:WCE721296 WLZ721295:WMA721296 WVV721295:WVW721296 P786831:P786832 JJ786831:JK786832 TF786831:TG786832 ADB786831:ADC786832 AMX786831:AMY786832 AWT786831:AWU786832 BGP786831:BGQ786832 BQL786831:BQM786832 CAH786831:CAI786832 CKD786831:CKE786832 CTZ786831:CUA786832 DDV786831:DDW786832 DNR786831:DNS786832 DXN786831:DXO786832 EHJ786831:EHK786832 ERF786831:ERG786832 FBB786831:FBC786832 FKX786831:FKY786832 FUT786831:FUU786832 GEP786831:GEQ786832 GOL786831:GOM786832 GYH786831:GYI786832 HID786831:HIE786832 HRZ786831:HSA786832 IBV786831:IBW786832 ILR786831:ILS786832 IVN786831:IVO786832 JFJ786831:JFK786832 JPF786831:JPG786832 JZB786831:JZC786832 KIX786831:KIY786832 KST786831:KSU786832 LCP786831:LCQ786832 LML786831:LMM786832 LWH786831:LWI786832 MGD786831:MGE786832 MPZ786831:MQA786832 MZV786831:MZW786832 NJR786831:NJS786832 NTN786831:NTO786832 ODJ786831:ODK786832 ONF786831:ONG786832 OXB786831:OXC786832 PGX786831:PGY786832 PQT786831:PQU786832 QAP786831:QAQ786832 QKL786831:QKM786832 QUH786831:QUI786832 RED786831:REE786832 RNZ786831:ROA786832 RXV786831:RXW786832 SHR786831:SHS786832 SRN786831:SRO786832 TBJ786831:TBK786832 TLF786831:TLG786832 TVB786831:TVC786832 UEX786831:UEY786832 UOT786831:UOU786832 UYP786831:UYQ786832 VIL786831:VIM786832 VSH786831:VSI786832 WCD786831:WCE786832 WLZ786831:WMA786832 WVV786831:WVW786832 P852367:P852368 JJ852367:JK852368 TF852367:TG852368 ADB852367:ADC852368 AMX852367:AMY852368 AWT852367:AWU852368 BGP852367:BGQ852368 BQL852367:BQM852368 CAH852367:CAI852368 CKD852367:CKE852368 CTZ852367:CUA852368 DDV852367:DDW852368 DNR852367:DNS852368 DXN852367:DXO852368 EHJ852367:EHK852368 ERF852367:ERG852368 FBB852367:FBC852368 FKX852367:FKY852368 FUT852367:FUU852368 GEP852367:GEQ852368 GOL852367:GOM852368 GYH852367:GYI852368 HID852367:HIE852368 HRZ852367:HSA852368 IBV852367:IBW852368 ILR852367:ILS852368 IVN852367:IVO852368 JFJ852367:JFK852368 JPF852367:JPG852368 JZB852367:JZC852368 KIX852367:KIY852368 KST852367:KSU852368 LCP852367:LCQ852368 LML852367:LMM852368 LWH852367:LWI852368 MGD852367:MGE852368 MPZ852367:MQA852368 MZV852367:MZW852368 NJR852367:NJS852368 NTN852367:NTO852368 ODJ852367:ODK852368 ONF852367:ONG852368 OXB852367:OXC852368 PGX852367:PGY852368 PQT852367:PQU852368 QAP852367:QAQ852368 QKL852367:QKM852368 QUH852367:QUI852368 RED852367:REE852368 RNZ852367:ROA852368 RXV852367:RXW852368 SHR852367:SHS852368 SRN852367:SRO852368 TBJ852367:TBK852368 TLF852367:TLG852368 TVB852367:TVC852368 UEX852367:UEY852368 UOT852367:UOU852368 UYP852367:UYQ852368 VIL852367:VIM852368 VSH852367:VSI852368 WCD852367:WCE852368 WLZ852367:WMA852368 WVV852367:WVW852368 P917903:P917904 JJ917903:JK917904 TF917903:TG917904 ADB917903:ADC917904 AMX917903:AMY917904 AWT917903:AWU917904 BGP917903:BGQ917904 BQL917903:BQM917904 CAH917903:CAI917904 CKD917903:CKE917904 CTZ917903:CUA917904 DDV917903:DDW917904 DNR917903:DNS917904 DXN917903:DXO917904 EHJ917903:EHK917904 ERF917903:ERG917904 FBB917903:FBC917904 FKX917903:FKY917904 FUT917903:FUU917904 GEP917903:GEQ917904 GOL917903:GOM917904 GYH917903:GYI917904 HID917903:HIE917904 HRZ917903:HSA917904 IBV917903:IBW917904 ILR917903:ILS917904 IVN917903:IVO917904 JFJ917903:JFK917904 JPF917903:JPG917904 JZB917903:JZC917904 KIX917903:KIY917904 KST917903:KSU917904 LCP917903:LCQ917904 LML917903:LMM917904 LWH917903:LWI917904 MGD917903:MGE917904 MPZ917903:MQA917904 MZV917903:MZW917904 NJR917903:NJS917904 NTN917903:NTO917904 ODJ917903:ODK917904 ONF917903:ONG917904 OXB917903:OXC917904 PGX917903:PGY917904 PQT917903:PQU917904 QAP917903:QAQ917904 QKL917903:QKM917904 QUH917903:QUI917904 RED917903:REE917904 RNZ917903:ROA917904 RXV917903:RXW917904 SHR917903:SHS917904 SRN917903:SRO917904 TBJ917903:TBK917904 TLF917903:TLG917904 TVB917903:TVC917904 UEX917903:UEY917904 UOT917903:UOU917904 UYP917903:UYQ917904 VIL917903:VIM917904 VSH917903:VSI917904 WCD917903:WCE917904 WLZ917903:WMA917904 WVV917903:WVW917904 P983439:P983440 JJ983439:JK983440 TF983439:TG983440 ADB983439:ADC983440 AMX983439:AMY983440 AWT983439:AWU983440 BGP983439:BGQ983440 BQL983439:BQM983440 CAH983439:CAI983440 CKD983439:CKE983440 CTZ983439:CUA983440 DDV983439:DDW983440 DNR983439:DNS983440 DXN983439:DXO983440 EHJ983439:EHK983440 ERF983439:ERG983440 FBB983439:FBC983440 FKX983439:FKY983440 FUT983439:FUU983440 GEP983439:GEQ983440 GOL983439:GOM983440 GYH983439:GYI983440 HID983439:HIE983440 HRZ983439:HSA983440 IBV983439:IBW983440 ILR983439:ILS983440 IVN983439:IVO983440 JFJ983439:JFK983440 JPF983439:JPG983440 JZB983439:JZC983440 KIX983439:KIY983440 KST983439:KSU983440 LCP983439:LCQ983440 LML983439:LMM983440 LWH983439:LWI983440 MGD983439:MGE983440 MPZ983439:MQA983440 MZV983439:MZW983440 NJR983439:NJS983440 NTN983439:NTO983440 ODJ983439:ODK983440 ONF983439:ONG983440 OXB983439:OXC983440 PGX983439:PGY983440 PQT983439:PQU983440 QAP983439:QAQ983440 QKL983439:QKM983440 QUH983439:QUI983440 RED983439:REE983440 RNZ983439:ROA983440 RXV983439:RXW983440 SHR983439:SHS983440 SRN983439:SRO983440 TBJ983439:TBK983440 TLF983439:TLG983440 TVB983439:TVC983440 UEX983439:UEY983440 UOT983439:UOU983440 UYP983439:UYQ983440 VIL983439:VIM983440 VSH983439:VSI983440 WCD983439:WCE983440 WLZ983439:WMA983440 WVV983439:WVW983440">
      <formula1>0</formula1>
    </dataValidation>
    <dataValidation type="decimal" operator="greaterThanOrEqual" allowBlank="1" showInputMessage="1" showErrorMessage="1" error="Valor debe ser mayor o igual que 0" promptTitle="Reclasificacion" prompt="Si va a reclasificar la partida a gasto por depreciacion a PPYE, registre el movimiento en esta celda" sqref="JH65893:JH65894 TD65893:TD65894 ACZ65893:ACZ65894 AMV65893:AMV65894 AWR65893:AWR65894 BGN65893:BGN65894 BQJ65893:BQJ65894 CAF65893:CAF65894 CKB65893:CKB65894 CTX65893:CTX65894 DDT65893:DDT65894 DNP65893:DNP65894 DXL65893:DXL65894 EHH65893:EHH65894 ERD65893:ERD65894 FAZ65893:FAZ65894 FKV65893:FKV65894 FUR65893:FUR65894 GEN65893:GEN65894 GOJ65893:GOJ65894 GYF65893:GYF65894 HIB65893:HIB65894 HRX65893:HRX65894 IBT65893:IBT65894 ILP65893:ILP65894 IVL65893:IVL65894 JFH65893:JFH65894 JPD65893:JPD65894 JYZ65893:JYZ65894 KIV65893:KIV65894 KSR65893:KSR65894 LCN65893:LCN65894 LMJ65893:LMJ65894 LWF65893:LWF65894 MGB65893:MGB65894 MPX65893:MPX65894 MZT65893:MZT65894 NJP65893:NJP65894 NTL65893:NTL65894 ODH65893:ODH65894 OND65893:OND65894 OWZ65893:OWZ65894 PGV65893:PGV65894 PQR65893:PQR65894 QAN65893:QAN65894 QKJ65893:QKJ65894 QUF65893:QUF65894 REB65893:REB65894 RNX65893:RNX65894 RXT65893:RXT65894 SHP65893:SHP65894 SRL65893:SRL65894 TBH65893:TBH65894 TLD65893:TLD65894 TUZ65893:TUZ65894 UEV65893:UEV65894 UOR65893:UOR65894 UYN65893:UYN65894 VIJ65893:VIJ65894 VSF65893:VSF65894 WCB65893:WCB65894 WLX65893:WLX65894 WVT65893:WVT65894 JH131429:JH131430 TD131429:TD131430 ACZ131429:ACZ131430 AMV131429:AMV131430 AWR131429:AWR131430 BGN131429:BGN131430 BQJ131429:BQJ131430 CAF131429:CAF131430 CKB131429:CKB131430 CTX131429:CTX131430 DDT131429:DDT131430 DNP131429:DNP131430 DXL131429:DXL131430 EHH131429:EHH131430 ERD131429:ERD131430 FAZ131429:FAZ131430 FKV131429:FKV131430 FUR131429:FUR131430 GEN131429:GEN131430 GOJ131429:GOJ131430 GYF131429:GYF131430 HIB131429:HIB131430 HRX131429:HRX131430 IBT131429:IBT131430 ILP131429:ILP131430 IVL131429:IVL131430 JFH131429:JFH131430 JPD131429:JPD131430 JYZ131429:JYZ131430 KIV131429:KIV131430 KSR131429:KSR131430 LCN131429:LCN131430 LMJ131429:LMJ131430 LWF131429:LWF131430 MGB131429:MGB131430 MPX131429:MPX131430 MZT131429:MZT131430 NJP131429:NJP131430 NTL131429:NTL131430 ODH131429:ODH131430 OND131429:OND131430 OWZ131429:OWZ131430 PGV131429:PGV131430 PQR131429:PQR131430 QAN131429:QAN131430 QKJ131429:QKJ131430 QUF131429:QUF131430 REB131429:REB131430 RNX131429:RNX131430 RXT131429:RXT131430 SHP131429:SHP131430 SRL131429:SRL131430 TBH131429:TBH131430 TLD131429:TLD131430 TUZ131429:TUZ131430 UEV131429:UEV131430 UOR131429:UOR131430 UYN131429:UYN131430 VIJ131429:VIJ131430 VSF131429:VSF131430 WCB131429:WCB131430 WLX131429:WLX131430 WVT131429:WVT131430 JH196965:JH196966 TD196965:TD196966 ACZ196965:ACZ196966 AMV196965:AMV196966 AWR196965:AWR196966 BGN196965:BGN196966 BQJ196965:BQJ196966 CAF196965:CAF196966 CKB196965:CKB196966 CTX196965:CTX196966 DDT196965:DDT196966 DNP196965:DNP196966 DXL196965:DXL196966 EHH196965:EHH196966 ERD196965:ERD196966 FAZ196965:FAZ196966 FKV196965:FKV196966 FUR196965:FUR196966 GEN196965:GEN196966 GOJ196965:GOJ196966 GYF196965:GYF196966 HIB196965:HIB196966 HRX196965:HRX196966 IBT196965:IBT196966 ILP196965:ILP196966 IVL196965:IVL196966 JFH196965:JFH196966 JPD196965:JPD196966 JYZ196965:JYZ196966 KIV196965:KIV196966 KSR196965:KSR196966 LCN196965:LCN196966 LMJ196965:LMJ196966 LWF196965:LWF196966 MGB196965:MGB196966 MPX196965:MPX196966 MZT196965:MZT196966 NJP196965:NJP196966 NTL196965:NTL196966 ODH196965:ODH196966 OND196965:OND196966 OWZ196965:OWZ196966 PGV196965:PGV196966 PQR196965:PQR196966 QAN196965:QAN196966 QKJ196965:QKJ196966 QUF196965:QUF196966 REB196965:REB196966 RNX196965:RNX196966 RXT196965:RXT196966 SHP196965:SHP196966 SRL196965:SRL196966 TBH196965:TBH196966 TLD196965:TLD196966 TUZ196965:TUZ196966 UEV196965:UEV196966 UOR196965:UOR196966 UYN196965:UYN196966 VIJ196965:VIJ196966 VSF196965:VSF196966 WCB196965:WCB196966 WLX196965:WLX196966 WVT196965:WVT196966 JH262501:JH262502 TD262501:TD262502 ACZ262501:ACZ262502 AMV262501:AMV262502 AWR262501:AWR262502 BGN262501:BGN262502 BQJ262501:BQJ262502 CAF262501:CAF262502 CKB262501:CKB262502 CTX262501:CTX262502 DDT262501:DDT262502 DNP262501:DNP262502 DXL262501:DXL262502 EHH262501:EHH262502 ERD262501:ERD262502 FAZ262501:FAZ262502 FKV262501:FKV262502 FUR262501:FUR262502 GEN262501:GEN262502 GOJ262501:GOJ262502 GYF262501:GYF262502 HIB262501:HIB262502 HRX262501:HRX262502 IBT262501:IBT262502 ILP262501:ILP262502 IVL262501:IVL262502 JFH262501:JFH262502 JPD262501:JPD262502 JYZ262501:JYZ262502 KIV262501:KIV262502 KSR262501:KSR262502 LCN262501:LCN262502 LMJ262501:LMJ262502 LWF262501:LWF262502 MGB262501:MGB262502 MPX262501:MPX262502 MZT262501:MZT262502 NJP262501:NJP262502 NTL262501:NTL262502 ODH262501:ODH262502 OND262501:OND262502 OWZ262501:OWZ262502 PGV262501:PGV262502 PQR262501:PQR262502 QAN262501:QAN262502 QKJ262501:QKJ262502 QUF262501:QUF262502 REB262501:REB262502 RNX262501:RNX262502 RXT262501:RXT262502 SHP262501:SHP262502 SRL262501:SRL262502 TBH262501:TBH262502 TLD262501:TLD262502 TUZ262501:TUZ262502 UEV262501:UEV262502 UOR262501:UOR262502 UYN262501:UYN262502 VIJ262501:VIJ262502 VSF262501:VSF262502 WCB262501:WCB262502 WLX262501:WLX262502 WVT262501:WVT262502 JH328037:JH328038 TD328037:TD328038 ACZ328037:ACZ328038 AMV328037:AMV328038 AWR328037:AWR328038 BGN328037:BGN328038 BQJ328037:BQJ328038 CAF328037:CAF328038 CKB328037:CKB328038 CTX328037:CTX328038 DDT328037:DDT328038 DNP328037:DNP328038 DXL328037:DXL328038 EHH328037:EHH328038 ERD328037:ERD328038 FAZ328037:FAZ328038 FKV328037:FKV328038 FUR328037:FUR328038 GEN328037:GEN328038 GOJ328037:GOJ328038 GYF328037:GYF328038 HIB328037:HIB328038 HRX328037:HRX328038 IBT328037:IBT328038 ILP328037:ILP328038 IVL328037:IVL328038 JFH328037:JFH328038 JPD328037:JPD328038 JYZ328037:JYZ328038 KIV328037:KIV328038 KSR328037:KSR328038 LCN328037:LCN328038 LMJ328037:LMJ328038 LWF328037:LWF328038 MGB328037:MGB328038 MPX328037:MPX328038 MZT328037:MZT328038 NJP328037:NJP328038 NTL328037:NTL328038 ODH328037:ODH328038 OND328037:OND328038 OWZ328037:OWZ328038 PGV328037:PGV328038 PQR328037:PQR328038 QAN328037:QAN328038 QKJ328037:QKJ328038 QUF328037:QUF328038 REB328037:REB328038 RNX328037:RNX328038 RXT328037:RXT328038 SHP328037:SHP328038 SRL328037:SRL328038 TBH328037:TBH328038 TLD328037:TLD328038 TUZ328037:TUZ328038 UEV328037:UEV328038 UOR328037:UOR328038 UYN328037:UYN328038 VIJ328037:VIJ328038 VSF328037:VSF328038 WCB328037:WCB328038 WLX328037:WLX328038 WVT328037:WVT328038 JH393573:JH393574 TD393573:TD393574 ACZ393573:ACZ393574 AMV393573:AMV393574 AWR393573:AWR393574 BGN393573:BGN393574 BQJ393573:BQJ393574 CAF393573:CAF393574 CKB393573:CKB393574 CTX393573:CTX393574 DDT393573:DDT393574 DNP393573:DNP393574 DXL393573:DXL393574 EHH393573:EHH393574 ERD393573:ERD393574 FAZ393573:FAZ393574 FKV393573:FKV393574 FUR393573:FUR393574 GEN393573:GEN393574 GOJ393573:GOJ393574 GYF393573:GYF393574 HIB393573:HIB393574 HRX393573:HRX393574 IBT393573:IBT393574 ILP393573:ILP393574 IVL393573:IVL393574 JFH393573:JFH393574 JPD393573:JPD393574 JYZ393573:JYZ393574 KIV393573:KIV393574 KSR393573:KSR393574 LCN393573:LCN393574 LMJ393573:LMJ393574 LWF393573:LWF393574 MGB393573:MGB393574 MPX393573:MPX393574 MZT393573:MZT393574 NJP393573:NJP393574 NTL393573:NTL393574 ODH393573:ODH393574 OND393573:OND393574 OWZ393573:OWZ393574 PGV393573:PGV393574 PQR393573:PQR393574 QAN393573:QAN393574 QKJ393573:QKJ393574 QUF393573:QUF393574 REB393573:REB393574 RNX393573:RNX393574 RXT393573:RXT393574 SHP393573:SHP393574 SRL393573:SRL393574 TBH393573:TBH393574 TLD393573:TLD393574 TUZ393573:TUZ393574 UEV393573:UEV393574 UOR393573:UOR393574 UYN393573:UYN393574 VIJ393573:VIJ393574 VSF393573:VSF393574 WCB393573:WCB393574 WLX393573:WLX393574 WVT393573:WVT393574 JH459109:JH459110 TD459109:TD459110 ACZ459109:ACZ459110 AMV459109:AMV459110 AWR459109:AWR459110 BGN459109:BGN459110 BQJ459109:BQJ459110 CAF459109:CAF459110 CKB459109:CKB459110 CTX459109:CTX459110 DDT459109:DDT459110 DNP459109:DNP459110 DXL459109:DXL459110 EHH459109:EHH459110 ERD459109:ERD459110 FAZ459109:FAZ459110 FKV459109:FKV459110 FUR459109:FUR459110 GEN459109:GEN459110 GOJ459109:GOJ459110 GYF459109:GYF459110 HIB459109:HIB459110 HRX459109:HRX459110 IBT459109:IBT459110 ILP459109:ILP459110 IVL459109:IVL459110 JFH459109:JFH459110 JPD459109:JPD459110 JYZ459109:JYZ459110 KIV459109:KIV459110 KSR459109:KSR459110 LCN459109:LCN459110 LMJ459109:LMJ459110 LWF459109:LWF459110 MGB459109:MGB459110 MPX459109:MPX459110 MZT459109:MZT459110 NJP459109:NJP459110 NTL459109:NTL459110 ODH459109:ODH459110 OND459109:OND459110 OWZ459109:OWZ459110 PGV459109:PGV459110 PQR459109:PQR459110 QAN459109:QAN459110 QKJ459109:QKJ459110 QUF459109:QUF459110 REB459109:REB459110 RNX459109:RNX459110 RXT459109:RXT459110 SHP459109:SHP459110 SRL459109:SRL459110 TBH459109:TBH459110 TLD459109:TLD459110 TUZ459109:TUZ459110 UEV459109:UEV459110 UOR459109:UOR459110 UYN459109:UYN459110 VIJ459109:VIJ459110 VSF459109:VSF459110 WCB459109:WCB459110 WLX459109:WLX459110 WVT459109:WVT459110 JH524645:JH524646 TD524645:TD524646 ACZ524645:ACZ524646 AMV524645:AMV524646 AWR524645:AWR524646 BGN524645:BGN524646 BQJ524645:BQJ524646 CAF524645:CAF524646 CKB524645:CKB524646 CTX524645:CTX524646 DDT524645:DDT524646 DNP524645:DNP524646 DXL524645:DXL524646 EHH524645:EHH524646 ERD524645:ERD524646 FAZ524645:FAZ524646 FKV524645:FKV524646 FUR524645:FUR524646 GEN524645:GEN524646 GOJ524645:GOJ524646 GYF524645:GYF524646 HIB524645:HIB524646 HRX524645:HRX524646 IBT524645:IBT524646 ILP524645:ILP524646 IVL524645:IVL524646 JFH524645:JFH524646 JPD524645:JPD524646 JYZ524645:JYZ524646 KIV524645:KIV524646 KSR524645:KSR524646 LCN524645:LCN524646 LMJ524645:LMJ524646 LWF524645:LWF524646 MGB524645:MGB524646 MPX524645:MPX524646 MZT524645:MZT524646 NJP524645:NJP524646 NTL524645:NTL524646 ODH524645:ODH524646 OND524645:OND524646 OWZ524645:OWZ524646 PGV524645:PGV524646 PQR524645:PQR524646 QAN524645:QAN524646 QKJ524645:QKJ524646 QUF524645:QUF524646 REB524645:REB524646 RNX524645:RNX524646 RXT524645:RXT524646 SHP524645:SHP524646 SRL524645:SRL524646 TBH524645:TBH524646 TLD524645:TLD524646 TUZ524645:TUZ524646 UEV524645:UEV524646 UOR524645:UOR524646 UYN524645:UYN524646 VIJ524645:VIJ524646 VSF524645:VSF524646 WCB524645:WCB524646 WLX524645:WLX524646 WVT524645:WVT524646 JH590181:JH590182 TD590181:TD590182 ACZ590181:ACZ590182 AMV590181:AMV590182 AWR590181:AWR590182 BGN590181:BGN590182 BQJ590181:BQJ590182 CAF590181:CAF590182 CKB590181:CKB590182 CTX590181:CTX590182 DDT590181:DDT590182 DNP590181:DNP590182 DXL590181:DXL590182 EHH590181:EHH590182 ERD590181:ERD590182 FAZ590181:FAZ590182 FKV590181:FKV590182 FUR590181:FUR590182 GEN590181:GEN590182 GOJ590181:GOJ590182 GYF590181:GYF590182 HIB590181:HIB590182 HRX590181:HRX590182 IBT590181:IBT590182 ILP590181:ILP590182 IVL590181:IVL590182 JFH590181:JFH590182 JPD590181:JPD590182 JYZ590181:JYZ590182 KIV590181:KIV590182 KSR590181:KSR590182 LCN590181:LCN590182 LMJ590181:LMJ590182 LWF590181:LWF590182 MGB590181:MGB590182 MPX590181:MPX590182 MZT590181:MZT590182 NJP590181:NJP590182 NTL590181:NTL590182 ODH590181:ODH590182 OND590181:OND590182 OWZ590181:OWZ590182 PGV590181:PGV590182 PQR590181:PQR590182 QAN590181:QAN590182 QKJ590181:QKJ590182 QUF590181:QUF590182 REB590181:REB590182 RNX590181:RNX590182 RXT590181:RXT590182 SHP590181:SHP590182 SRL590181:SRL590182 TBH590181:TBH590182 TLD590181:TLD590182 TUZ590181:TUZ590182 UEV590181:UEV590182 UOR590181:UOR590182 UYN590181:UYN590182 VIJ590181:VIJ590182 VSF590181:VSF590182 WCB590181:WCB590182 WLX590181:WLX590182 WVT590181:WVT590182 JH655717:JH655718 TD655717:TD655718 ACZ655717:ACZ655718 AMV655717:AMV655718 AWR655717:AWR655718 BGN655717:BGN655718 BQJ655717:BQJ655718 CAF655717:CAF655718 CKB655717:CKB655718 CTX655717:CTX655718 DDT655717:DDT655718 DNP655717:DNP655718 DXL655717:DXL655718 EHH655717:EHH655718 ERD655717:ERD655718 FAZ655717:FAZ655718 FKV655717:FKV655718 FUR655717:FUR655718 GEN655717:GEN655718 GOJ655717:GOJ655718 GYF655717:GYF655718 HIB655717:HIB655718 HRX655717:HRX655718 IBT655717:IBT655718 ILP655717:ILP655718 IVL655717:IVL655718 JFH655717:JFH655718 JPD655717:JPD655718 JYZ655717:JYZ655718 KIV655717:KIV655718 KSR655717:KSR655718 LCN655717:LCN655718 LMJ655717:LMJ655718 LWF655717:LWF655718 MGB655717:MGB655718 MPX655717:MPX655718 MZT655717:MZT655718 NJP655717:NJP655718 NTL655717:NTL655718 ODH655717:ODH655718 OND655717:OND655718 OWZ655717:OWZ655718 PGV655717:PGV655718 PQR655717:PQR655718 QAN655717:QAN655718 QKJ655717:QKJ655718 QUF655717:QUF655718 REB655717:REB655718 RNX655717:RNX655718 RXT655717:RXT655718 SHP655717:SHP655718 SRL655717:SRL655718 TBH655717:TBH655718 TLD655717:TLD655718 TUZ655717:TUZ655718 UEV655717:UEV655718 UOR655717:UOR655718 UYN655717:UYN655718 VIJ655717:VIJ655718 VSF655717:VSF655718 WCB655717:WCB655718 WLX655717:WLX655718 WVT655717:WVT655718 JH721253:JH721254 TD721253:TD721254 ACZ721253:ACZ721254 AMV721253:AMV721254 AWR721253:AWR721254 BGN721253:BGN721254 BQJ721253:BQJ721254 CAF721253:CAF721254 CKB721253:CKB721254 CTX721253:CTX721254 DDT721253:DDT721254 DNP721253:DNP721254 DXL721253:DXL721254 EHH721253:EHH721254 ERD721253:ERD721254 FAZ721253:FAZ721254 FKV721253:FKV721254 FUR721253:FUR721254 GEN721253:GEN721254 GOJ721253:GOJ721254 GYF721253:GYF721254 HIB721253:HIB721254 HRX721253:HRX721254 IBT721253:IBT721254 ILP721253:ILP721254 IVL721253:IVL721254 JFH721253:JFH721254 JPD721253:JPD721254 JYZ721253:JYZ721254 KIV721253:KIV721254 KSR721253:KSR721254 LCN721253:LCN721254 LMJ721253:LMJ721254 LWF721253:LWF721254 MGB721253:MGB721254 MPX721253:MPX721254 MZT721253:MZT721254 NJP721253:NJP721254 NTL721253:NTL721254 ODH721253:ODH721254 OND721253:OND721254 OWZ721253:OWZ721254 PGV721253:PGV721254 PQR721253:PQR721254 QAN721253:QAN721254 QKJ721253:QKJ721254 QUF721253:QUF721254 REB721253:REB721254 RNX721253:RNX721254 RXT721253:RXT721254 SHP721253:SHP721254 SRL721253:SRL721254 TBH721253:TBH721254 TLD721253:TLD721254 TUZ721253:TUZ721254 UEV721253:UEV721254 UOR721253:UOR721254 UYN721253:UYN721254 VIJ721253:VIJ721254 VSF721253:VSF721254 WCB721253:WCB721254 WLX721253:WLX721254 WVT721253:WVT721254 JH786789:JH786790 TD786789:TD786790 ACZ786789:ACZ786790 AMV786789:AMV786790 AWR786789:AWR786790 BGN786789:BGN786790 BQJ786789:BQJ786790 CAF786789:CAF786790 CKB786789:CKB786790 CTX786789:CTX786790 DDT786789:DDT786790 DNP786789:DNP786790 DXL786789:DXL786790 EHH786789:EHH786790 ERD786789:ERD786790 FAZ786789:FAZ786790 FKV786789:FKV786790 FUR786789:FUR786790 GEN786789:GEN786790 GOJ786789:GOJ786790 GYF786789:GYF786790 HIB786789:HIB786790 HRX786789:HRX786790 IBT786789:IBT786790 ILP786789:ILP786790 IVL786789:IVL786790 JFH786789:JFH786790 JPD786789:JPD786790 JYZ786789:JYZ786790 KIV786789:KIV786790 KSR786789:KSR786790 LCN786789:LCN786790 LMJ786789:LMJ786790 LWF786789:LWF786790 MGB786789:MGB786790 MPX786789:MPX786790 MZT786789:MZT786790 NJP786789:NJP786790 NTL786789:NTL786790 ODH786789:ODH786790 OND786789:OND786790 OWZ786789:OWZ786790 PGV786789:PGV786790 PQR786789:PQR786790 QAN786789:QAN786790 QKJ786789:QKJ786790 QUF786789:QUF786790 REB786789:REB786790 RNX786789:RNX786790 RXT786789:RXT786790 SHP786789:SHP786790 SRL786789:SRL786790 TBH786789:TBH786790 TLD786789:TLD786790 TUZ786789:TUZ786790 UEV786789:UEV786790 UOR786789:UOR786790 UYN786789:UYN786790 VIJ786789:VIJ786790 VSF786789:VSF786790 WCB786789:WCB786790 WLX786789:WLX786790 WVT786789:WVT786790 JH852325:JH852326 TD852325:TD852326 ACZ852325:ACZ852326 AMV852325:AMV852326 AWR852325:AWR852326 BGN852325:BGN852326 BQJ852325:BQJ852326 CAF852325:CAF852326 CKB852325:CKB852326 CTX852325:CTX852326 DDT852325:DDT852326 DNP852325:DNP852326 DXL852325:DXL852326 EHH852325:EHH852326 ERD852325:ERD852326 FAZ852325:FAZ852326 FKV852325:FKV852326 FUR852325:FUR852326 GEN852325:GEN852326 GOJ852325:GOJ852326 GYF852325:GYF852326 HIB852325:HIB852326 HRX852325:HRX852326 IBT852325:IBT852326 ILP852325:ILP852326 IVL852325:IVL852326 JFH852325:JFH852326 JPD852325:JPD852326 JYZ852325:JYZ852326 KIV852325:KIV852326 KSR852325:KSR852326 LCN852325:LCN852326 LMJ852325:LMJ852326 LWF852325:LWF852326 MGB852325:MGB852326 MPX852325:MPX852326 MZT852325:MZT852326 NJP852325:NJP852326 NTL852325:NTL852326 ODH852325:ODH852326 OND852325:OND852326 OWZ852325:OWZ852326 PGV852325:PGV852326 PQR852325:PQR852326 QAN852325:QAN852326 QKJ852325:QKJ852326 QUF852325:QUF852326 REB852325:REB852326 RNX852325:RNX852326 RXT852325:RXT852326 SHP852325:SHP852326 SRL852325:SRL852326 TBH852325:TBH852326 TLD852325:TLD852326 TUZ852325:TUZ852326 UEV852325:UEV852326 UOR852325:UOR852326 UYN852325:UYN852326 VIJ852325:VIJ852326 VSF852325:VSF852326 WCB852325:WCB852326 WLX852325:WLX852326 WVT852325:WVT852326 JH917861:JH917862 TD917861:TD917862 ACZ917861:ACZ917862 AMV917861:AMV917862 AWR917861:AWR917862 BGN917861:BGN917862 BQJ917861:BQJ917862 CAF917861:CAF917862 CKB917861:CKB917862 CTX917861:CTX917862 DDT917861:DDT917862 DNP917861:DNP917862 DXL917861:DXL917862 EHH917861:EHH917862 ERD917861:ERD917862 FAZ917861:FAZ917862 FKV917861:FKV917862 FUR917861:FUR917862 GEN917861:GEN917862 GOJ917861:GOJ917862 GYF917861:GYF917862 HIB917861:HIB917862 HRX917861:HRX917862 IBT917861:IBT917862 ILP917861:ILP917862 IVL917861:IVL917862 JFH917861:JFH917862 JPD917861:JPD917862 JYZ917861:JYZ917862 KIV917861:KIV917862 KSR917861:KSR917862 LCN917861:LCN917862 LMJ917861:LMJ917862 LWF917861:LWF917862 MGB917861:MGB917862 MPX917861:MPX917862 MZT917861:MZT917862 NJP917861:NJP917862 NTL917861:NTL917862 ODH917861:ODH917862 OND917861:OND917862 OWZ917861:OWZ917862 PGV917861:PGV917862 PQR917861:PQR917862 QAN917861:QAN917862 QKJ917861:QKJ917862 QUF917861:QUF917862 REB917861:REB917862 RNX917861:RNX917862 RXT917861:RXT917862 SHP917861:SHP917862 SRL917861:SRL917862 TBH917861:TBH917862 TLD917861:TLD917862 TUZ917861:TUZ917862 UEV917861:UEV917862 UOR917861:UOR917862 UYN917861:UYN917862 VIJ917861:VIJ917862 VSF917861:VSF917862 WCB917861:WCB917862 WLX917861:WLX917862 WVT917861:WVT917862 JH983397:JH983398 TD983397:TD983398 ACZ983397:ACZ983398 AMV983397:AMV983398 AWR983397:AWR983398 BGN983397:BGN983398 BQJ983397:BQJ983398 CAF983397:CAF983398 CKB983397:CKB983398 CTX983397:CTX983398 DDT983397:DDT983398 DNP983397:DNP983398 DXL983397:DXL983398 EHH983397:EHH983398 ERD983397:ERD983398 FAZ983397:FAZ983398 FKV983397:FKV983398 FUR983397:FUR983398 GEN983397:GEN983398 GOJ983397:GOJ983398 GYF983397:GYF983398 HIB983397:HIB983398 HRX983397:HRX983398 IBT983397:IBT983398 ILP983397:ILP983398 IVL983397:IVL983398 JFH983397:JFH983398 JPD983397:JPD983398 JYZ983397:JYZ983398 KIV983397:KIV983398 KSR983397:KSR983398 LCN983397:LCN983398 LMJ983397:LMJ983398 LWF983397:LWF983398 MGB983397:MGB983398 MPX983397:MPX983398 MZT983397:MZT983398 NJP983397:NJP983398 NTL983397:NTL983398 ODH983397:ODH983398 OND983397:OND983398 OWZ983397:OWZ983398 PGV983397:PGV983398 PQR983397:PQR983398 QAN983397:QAN983398 QKJ983397:QKJ983398 QUF983397:QUF983398 REB983397:REB983398 RNX983397:RNX983398 RXT983397:RXT983398 SHP983397:SHP983398 SRL983397:SRL983398 TBH983397:TBH983398 TLD983397:TLD983398 TUZ983397:TUZ983398 UEV983397:UEV983398 UOR983397:UOR983398 UYN983397:UYN983398 VIJ983397:VIJ983398 VSF983397:VSF983398 WCB983397:WCB983398 WLX983397:WLX983398 WVT983397:WVT983398 JH65935:JH65936 TD65935:TD65936 ACZ65935:ACZ65936 AMV65935:AMV65936 AWR65935:AWR65936 BGN65935:BGN65936 BQJ65935:BQJ65936 CAF65935:CAF65936 CKB65935:CKB65936 CTX65935:CTX65936 DDT65935:DDT65936 DNP65935:DNP65936 DXL65935:DXL65936 EHH65935:EHH65936 ERD65935:ERD65936 FAZ65935:FAZ65936 FKV65935:FKV65936 FUR65935:FUR65936 GEN65935:GEN65936 GOJ65935:GOJ65936 GYF65935:GYF65936 HIB65935:HIB65936 HRX65935:HRX65936 IBT65935:IBT65936 ILP65935:ILP65936 IVL65935:IVL65936 JFH65935:JFH65936 JPD65935:JPD65936 JYZ65935:JYZ65936 KIV65935:KIV65936 KSR65935:KSR65936 LCN65935:LCN65936 LMJ65935:LMJ65936 LWF65935:LWF65936 MGB65935:MGB65936 MPX65935:MPX65936 MZT65935:MZT65936 NJP65935:NJP65936 NTL65935:NTL65936 ODH65935:ODH65936 OND65935:OND65936 OWZ65935:OWZ65936 PGV65935:PGV65936 PQR65935:PQR65936 QAN65935:QAN65936 QKJ65935:QKJ65936 QUF65935:QUF65936 REB65935:REB65936 RNX65935:RNX65936 RXT65935:RXT65936 SHP65935:SHP65936 SRL65935:SRL65936 TBH65935:TBH65936 TLD65935:TLD65936 TUZ65935:TUZ65936 UEV65935:UEV65936 UOR65935:UOR65936 UYN65935:UYN65936 VIJ65935:VIJ65936 VSF65935:VSF65936 WCB65935:WCB65936 WLX65935:WLX65936 WVT65935:WVT65936 JH131471:JH131472 TD131471:TD131472 ACZ131471:ACZ131472 AMV131471:AMV131472 AWR131471:AWR131472 BGN131471:BGN131472 BQJ131471:BQJ131472 CAF131471:CAF131472 CKB131471:CKB131472 CTX131471:CTX131472 DDT131471:DDT131472 DNP131471:DNP131472 DXL131471:DXL131472 EHH131471:EHH131472 ERD131471:ERD131472 FAZ131471:FAZ131472 FKV131471:FKV131472 FUR131471:FUR131472 GEN131471:GEN131472 GOJ131471:GOJ131472 GYF131471:GYF131472 HIB131471:HIB131472 HRX131471:HRX131472 IBT131471:IBT131472 ILP131471:ILP131472 IVL131471:IVL131472 JFH131471:JFH131472 JPD131471:JPD131472 JYZ131471:JYZ131472 KIV131471:KIV131472 KSR131471:KSR131472 LCN131471:LCN131472 LMJ131471:LMJ131472 LWF131471:LWF131472 MGB131471:MGB131472 MPX131471:MPX131472 MZT131471:MZT131472 NJP131471:NJP131472 NTL131471:NTL131472 ODH131471:ODH131472 OND131471:OND131472 OWZ131471:OWZ131472 PGV131471:PGV131472 PQR131471:PQR131472 QAN131471:QAN131472 QKJ131471:QKJ131472 QUF131471:QUF131472 REB131471:REB131472 RNX131471:RNX131472 RXT131471:RXT131472 SHP131471:SHP131472 SRL131471:SRL131472 TBH131471:TBH131472 TLD131471:TLD131472 TUZ131471:TUZ131472 UEV131471:UEV131472 UOR131471:UOR131472 UYN131471:UYN131472 VIJ131471:VIJ131472 VSF131471:VSF131472 WCB131471:WCB131472 WLX131471:WLX131472 WVT131471:WVT131472 JH197007:JH197008 TD197007:TD197008 ACZ197007:ACZ197008 AMV197007:AMV197008 AWR197007:AWR197008 BGN197007:BGN197008 BQJ197007:BQJ197008 CAF197007:CAF197008 CKB197007:CKB197008 CTX197007:CTX197008 DDT197007:DDT197008 DNP197007:DNP197008 DXL197007:DXL197008 EHH197007:EHH197008 ERD197007:ERD197008 FAZ197007:FAZ197008 FKV197007:FKV197008 FUR197007:FUR197008 GEN197007:GEN197008 GOJ197007:GOJ197008 GYF197007:GYF197008 HIB197007:HIB197008 HRX197007:HRX197008 IBT197007:IBT197008 ILP197007:ILP197008 IVL197007:IVL197008 JFH197007:JFH197008 JPD197007:JPD197008 JYZ197007:JYZ197008 KIV197007:KIV197008 KSR197007:KSR197008 LCN197007:LCN197008 LMJ197007:LMJ197008 LWF197007:LWF197008 MGB197007:MGB197008 MPX197007:MPX197008 MZT197007:MZT197008 NJP197007:NJP197008 NTL197007:NTL197008 ODH197007:ODH197008 OND197007:OND197008 OWZ197007:OWZ197008 PGV197007:PGV197008 PQR197007:PQR197008 QAN197007:QAN197008 QKJ197007:QKJ197008 QUF197007:QUF197008 REB197007:REB197008 RNX197007:RNX197008 RXT197007:RXT197008 SHP197007:SHP197008 SRL197007:SRL197008 TBH197007:TBH197008 TLD197007:TLD197008 TUZ197007:TUZ197008 UEV197007:UEV197008 UOR197007:UOR197008 UYN197007:UYN197008 VIJ197007:VIJ197008 VSF197007:VSF197008 WCB197007:WCB197008 WLX197007:WLX197008 WVT197007:WVT197008 JH262543:JH262544 TD262543:TD262544 ACZ262543:ACZ262544 AMV262543:AMV262544 AWR262543:AWR262544 BGN262543:BGN262544 BQJ262543:BQJ262544 CAF262543:CAF262544 CKB262543:CKB262544 CTX262543:CTX262544 DDT262543:DDT262544 DNP262543:DNP262544 DXL262543:DXL262544 EHH262543:EHH262544 ERD262543:ERD262544 FAZ262543:FAZ262544 FKV262543:FKV262544 FUR262543:FUR262544 GEN262543:GEN262544 GOJ262543:GOJ262544 GYF262543:GYF262544 HIB262543:HIB262544 HRX262543:HRX262544 IBT262543:IBT262544 ILP262543:ILP262544 IVL262543:IVL262544 JFH262543:JFH262544 JPD262543:JPD262544 JYZ262543:JYZ262544 KIV262543:KIV262544 KSR262543:KSR262544 LCN262543:LCN262544 LMJ262543:LMJ262544 LWF262543:LWF262544 MGB262543:MGB262544 MPX262543:MPX262544 MZT262543:MZT262544 NJP262543:NJP262544 NTL262543:NTL262544 ODH262543:ODH262544 OND262543:OND262544 OWZ262543:OWZ262544 PGV262543:PGV262544 PQR262543:PQR262544 QAN262543:QAN262544 QKJ262543:QKJ262544 QUF262543:QUF262544 REB262543:REB262544 RNX262543:RNX262544 RXT262543:RXT262544 SHP262543:SHP262544 SRL262543:SRL262544 TBH262543:TBH262544 TLD262543:TLD262544 TUZ262543:TUZ262544 UEV262543:UEV262544 UOR262543:UOR262544 UYN262543:UYN262544 VIJ262543:VIJ262544 VSF262543:VSF262544 WCB262543:WCB262544 WLX262543:WLX262544 WVT262543:WVT262544 JH328079:JH328080 TD328079:TD328080 ACZ328079:ACZ328080 AMV328079:AMV328080 AWR328079:AWR328080 BGN328079:BGN328080 BQJ328079:BQJ328080 CAF328079:CAF328080 CKB328079:CKB328080 CTX328079:CTX328080 DDT328079:DDT328080 DNP328079:DNP328080 DXL328079:DXL328080 EHH328079:EHH328080 ERD328079:ERD328080 FAZ328079:FAZ328080 FKV328079:FKV328080 FUR328079:FUR328080 GEN328079:GEN328080 GOJ328079:GOJ328080 GYF328079:GYF328080 HIB328079:HIB328080 HRX328079:HRX328080 IBT328079:IBT328080 ILP328079:ILP328080 IVL328079:IVL328080 JFH328079:JFH328080 JPD328079:JPD328080 JYZ328079:JYZ328080 KIV328079:KIV328080 KSR328079:KSR328080 LCN328079:LCN328080 LMJ328079:LMJ328080 LWF328079:LWF328080 MGB328079:MGB328080 MPX328079:MPX328080 MZT328079:MZT328080 NJP328079:NJP328080 NTL328079:NTL328080 ODH328079:ODH328080 OND328079:OND328080 OWZ328079:OWZ328080 PGV328079:PGV328080 PQR328079:PQR328080 QAN328079:QAN328080 QKJ328079:QKJ328080 QUF328079:QUF328080 REB328079:REB328080 RNX328079:RNX328080 RXT328079:RXT328080 SHP328079:SHP328080 SRL328079:SRL328080 TBH328079:TBH328080 TLD328079:TLD328080 TUZ328079:TUZ328080 UEV328079:UEV328080 UOR328079:UOR328080 UYN328079:UYN328080 VIJ328079:VIJ328080 VSF328079:VSF328080 WCB328079:WCB328080 WLX328079:WLX328080 WVT328079:WVT328080 JH393615:JH393616 TD393615:TD393616 ACZ393615:ACZ393616 AMV393615:AMV393616 AWR393615:AWR393616 BGN393615:BGN393616 BQJ393615:BQJ393616 CAF393615:CAF393616 CKB393615:CKB393616 CTX393615:CTX393616 DDT393615:DDT393616 DNP393615:DNP393616 DXL393615:DXL393616 EHH393615:EHH393616 ERD393615:ERD393616 FAZ393615:FAZ393616 FKV393615:FKV393616 FUR393615:FUR393616 GEN393615:GEN393616 GOJ393615:GOJ393616 GYF393615:GYF393616 HIB393615:HIB393616 HRX393615:HRX393616 IBT393615:IBT393616 ILP393615:ILP393616 IVL393615:IVL393616 JFH393615:JFH393616 JPD393615:JPD393616 JYZ393615:JYZ393616 KIV393615:KIV393616 KSR393615:KSR393616 LCN393615:LCN393616 LMJ393615:LMJ393616 LWF393615:LWF393616 MGB393615:MGB393616 MPX393615:MPX393616 MZT393615:MZT393616 NJP393615:NJP393616 NTL393615:NTL393616 ODH393615:ODH393616 OND393615:OND393616 OWZ393615:OWZ393616 PGV393615:PGV393616 PQR393615:PQR393616 QAN393615:QAN393616 QKJ393615:QKJ393616 QUF393615:QUF393616 REB393615:REB393616 RNX393615:RNX393616 RXT393615:RXT393616 SHP393615:SHP393616 SRL393615:SRL393616 TBH393615:TBH393616 TLD393615:TLD393616 TUZ393615:TUZ393616 UEV393615:UEV393616 UOR393615:UOR393616 UYN393615:UYN393616 VIJ393615:VIJ393616 VSF393615:VSF393616 WCB393615:WCB393616 WLX393615:WLX393616 WVT393615:WVT393616 JH459151:JH459152 TD459151:TD459152 ACZ459151:ACZ459152 AMV459151:AMV459152 AWR459151:AWR459152 BGN459151:BGN459152 BQJ459151:BQJ459152 CAF459151:CAF459152 CKB459151:CKB459152 CTX459151:CTX459152 DDT459151:DDT459152 DNP459151:DNP459152 DXL459151:DXL459152 EHH459151:EHH459152 ERD459151:ERD459152 FAZ459151:FAZ459152 FKV459151:FKV459152 FUR459151:FUR459152 GEN459151:GEN459152 GOJ459151:GOJ459152 GYF459151:GYF459152 HIB459151:HIB459152 HRX459151:HRX459152 IBT459151:IBT459152 ILP459151:ILP459152 IVL459151:IVL459152 JFH459151:JFH459152 JPD459151:JPD459152 JYZ459151:JYZ459152 KIV459151:KIV459152 KSR459151:KSR459152 LCN459151:LCN459152 LMJ459151:LMJ459152 LWF459151:LWF459152 MGB459151:MGB459152 MPX459151:MPX459152 MZT459151:MZT459152 NJP459151:NJP459152 NTL459151:NTL459152 ODH459151:ODH459152 OND459151:OND459152 OWZ459151:OWZ459152 PGV459151:PGV459152 PQR459151:PQR459152 QAN459151:QAN459152 QKJ459151:QKJ459152 QUF459151:QUF459152 REB459151:REB459152 RNX459151:RNX459152 RXT459151:RXT459152 SHP459151:SHP459152 SRL459151:SRL459152 TBH459151:TBH459152 TLD459151:TLD459152 TUZ459151:TUZ459152 UEV459151:UEV459152 UOR459151:UOR459152 UYN459151:UYN459152 VIJ459151:VIJ459152 VSF459151:VSF459152 WCB459151:WCB459152 WLX459151:WLX459152 WVT459151:WVT459152 JH524687:JH524688 TD524687:TD524688 ACZ524687:ACZ524688 AMV524687:AMV524688 AWR524687:AWR524688 BGN524687:BGN524688 BQJ524687:BQJ524688 CAF524687:CAF524688 CKB524687:CKB524688 CTX524687:CTX524688 DDT524687:DDT524688 DNP524687:DNP524688 DXL524687:DXL524688 EHH524687:EHH524688 ERD524687:ERD524688 FAZ524687:FAZ524688 FKV524687:FKV524688 FUR524687:FUR524688 GEN524687:GEN524688 GOJ524687:GOJ524688 GYF524687:GYF524688 HIB524687:HIB524688 HRX524687:HRX524688 IBT524687:IBT524688 ILP524687:ILP524688 IVL524687:IVL524688 JFH524687:JFH524688 JPD524687:JPD524688 JYZ524687:JYZ524688 KIV524687:KIV524688 KSR524687:KSR524688 LCN524687:LCN524688 LMJ524687:LMJ524688 LWF524687:LWF524688 MGB524687:MGB524688 MPX524687:MPX524688 MZT524687:MZT524688 NJP524687:NJP524688 NTL524687:NTL524688 ODH524687:ODH524688 OND524687:OND524688 OWZ524687:OWZ524688 PGV524687:PGV524688 PQR524687:PQR524688 QAN524687:QAN524688 QKJ524687:QKJ524688 QUF524687:QUF524688 REB524687:REB524688 RNX524687:RNX524688 RXT524687:RXT524688 SHP524687:SHP524688 SRL524687:SRL524688 TBH524687:TBH524688 TLD524687:TLD524688 TUZ524687:TUZ524688 UEV524687:UEV524688 UOR524687:UOR524688 UYN524687:UYN524688 VIJ524687:VIJ524688 VSF524687:VSF524688 WCB524687:WCB524688 WLX524687:WLX524688 WVT524687:WVT524688 JH590223:JH590224 TD590223:TD590224 ACZ590223:ACZ590224 AMV590223:AMV590224 AWR590223:AWR590224 BGN590223:BGN590224 BQJ590223:BQJ590224 CAF590223:CAF590224 CKB590223:CKB590224 CTX590223:CTX590224 DDT590223:DDT590224 DNP590223:DNP590224 DXL590223:DXL590224 EHH590223:EHH590224 ERD590223:ERD590224 FAZ590223:FAZ590224 FKV590223:FKV590224 FUR590223:FUR590224 GEN590223:GEN590224 GOJ590223:GOJ590224 GYF590223:GYF590224 HIB590223:HIB590224 HRX590223:HRX590224 IBT590223:IBT590224 ILP590223:ILP590224 IVL590223:IVL590224 JFH590223:JFH590224 JPD590223:JPD590224 JYZ590223:JYZ590224 KIV590223:KIV590224 KSR590223:KSR590224 LCN590223:LCN590224 LMJ590223:LMJ590224 LWF590223:LWF590224 MGB590223:MGB590224 MPX590223:MPX590224 MZT590223:MZT590224 NJP590223:NJP590224 NTL590223:NTL590224 ODH590223:ODH590224 OND590223:OND590224 OWZ590223:OWZ590224 PGV590223:PGV590224 PQR590223:PQR590224 QAN590223:QAN590224 QKJ590223:QKJ590224 QUF590223:QUF590224 REB590223:REB590224 RNX590223:RNX590224 RXT590223:RXT590224 SHP590223:SHP590224 SRL590223:SRL590224 TBH590223:TBH590224 TLD590223:TLD590224 TUZ590223:TUZ590224 UEV590223:UEV590224 UOR590223:UOR590224 UYN590223:UYN590224 VIJ590223:VIJ590224 VSF590223:VSF590224 WCB590223:WCB590224 WLX590223:WLX590224 WVT590223:WVT590224 JH655759:JH655760 TD655759:TD655760 ACZ655759:ACZ655760 AMV655759:AMV655760 AWR655759:AWR655760 BGN655759:BGN655760 BQJ655759:BQJ655760 CAF655759:CAF655760 CKB655759:CKB655760 CTX655759:CTX655760 DDT655759:DDT655760 DNP655759:DNP655760 DXL655759:DXL655760 EHH655759:EHH655760 ERD655759:ERD655760 FAZ655759:FAZ655760 FKV655759:FKV655760 FUR655759:FUR655760 GEN655759:GEN655760 GOJ655759:GOJ655760 GYF655759:GYF655760 HIB655759:HIB655760 HRX655759:HRX655760 IBT655759:IBT655760 ILP655759:ILP655760 IVL655759:IVL655760 JFH655759:JFH655760 JPD655759:JPD655760 JYZ655759:JYZ655760 KIV655759:KIV655760 KSR655759:KSR655760 LCN655759:LCN655760 LMJ655759:LMJ655760 LWF655759:LWF655760 MGB655759:MGB655760 MPX655759:MPX655760 MZT655759:MZT655760 NJP655759:NJP655760 NTL655759:NTL655760 ODH655759:ODH655760 OND655759:OND655760 OWZ655759:OWZ655760 PGV655759:PGV655760 PQR655759:PQR655760 QAN655759:QAN655760 QKJ655759:QKJ655760 QUF655759:QUF655760 REB655759:REB655760 RNX655759:RNX655760 RXT655759:RXT655760 SHP655759:SHP655760 SRL655759:SRL655760 TBH655759:TBH655760 TLD655759:TLD655760 TUZ655759:TUZ655760 UEV655759:UEV655760 UOR655759:UOR655760 UYN655759:UYN655760 VIJ655759:VIJ655760 VSF655759:VSF655760 WCB655759:WCB655760 WLX655759:WLX655760 WVT655759:WVT655760 JH721295:JH721296 TD721295:TD721296 ACZ721295:ACZ721296 AMV721295:AMV721296 AWR721295:AWR721296 BGN721295:BGN721296 BQJ721295:BQJ721296 CAF721295:CAF721296 CKB721295:CKB721296 CTX721295:CTX721296 DDT721295:DDT721296 DNP721295:DNP721296 DXL721295:DXL721296 EHH721295:EHH721296 ERD721295:ERD721296 FAZ721295:FAZ721296 FKV721295:FKV721296 FUR721295:FUR721296 GEN721295:GEN721296 GOJ721295:GOJ721296 GYF721295:GYF721296 HIB721295:HIB721296 HRX721295:HRX721296 IBT721295:IBT721296 ILP721295:ILP721296 IVL721295:IVL721296 JFH721295:JFH721296 JPD721295:JPD721296 JYZ721295:JYZ721296 KIV721295:KIV721296 KSR721295:KSR721296 LCN721295:LCN721296 LMJ721295:LMJ721296 LWF721295:LWF721296 MGB721295:MGB721296 MPX721295:MPX721296 MZT721295:MZT721296 NJP721295:NJP721296 NTL721295:NTL721296 ODH721295:ODH721296 OND721295:OND721296 OWZ721295:OWZ721296 PGV721295:PGV721296 PQR721295:PQR721296 QAN721295:QAN721296 QKJ721295:QKJ721296 QUF721295:QUF721296 REB721295:REB721296 RNX721295:RNX721296 RXT721295:RXT721296 SHP721295:SHP721296 SRL721295:SRL721296 TBH721295:TBH721296 TLD721295:TLD721296 TUZ721295:TUZ721296 UEV721295:UEV721296 UOR721295:UOR721296 UYN721295:UYN721296 VIJ721295:VIJ721296 VSF721295:VSF721296 WCB721295:WCB721296 WLX721295:WLX721296 WVT721295:WVT721296 JH786831:JH786832 TD786831:TD786832 ACZ786831:ACZ786832 AMV786831:AMV786832 AWR786831:AWR786832 BGN786831:BGN786832 BQJ786831:BQJ786832 CAF786831:CAF786832 CKB786831:CKB786832 CTX786831:CTX786832 DDT786831:DDT786832 DNP786831:DNP786832 DXL786831:DXL786832 EHH786831:EHH786832 ERD786831:ERD786832 FAZ786831:FAZ786832 FKV786831:FKV786832 FUR786831:FUR786832 GEN786831:GEN786832 GOJ786831:GOJ786832 GYF786831:GYF786832 HIB786831:HIB786832 HRX786831:HRX786832 IBT786831:IBT786832 ILP786831:ILP786832 IVL786831:IVL786832 JFH786831:JFH786832 JPD786831:JPD786832 JYZ786831:JYZ786832 KIV786831:KIV786832 KSR786831:KSR786832 LCN786831:LCN786832 LMJ786831:LMJ786832 LWF786831:LWF786832 MGB786831:MGB786832 MPX786831:MPX786832 MZT786831:MZT786832 NJP786831:NJP786832 NTL786831:NTL786832 ODH786831:ODH786832 OND786831:OND786832 OWZ786831:OWZ786832 PGV786831:PGV786832 PQR786831:PQR786832 QAN786831:QAN786832 QKJ786831:QKJ786832 QUF786831:QUF786832 REB786831:REB786832 RNX786831:RNX786832 RXT786831:RXT786832 SHP786831:SHP786832 SRL786831:SRL786832 TBH786831:TBH786832 TLD786831:TLD786832 TUZ786831:TUZ786832 UEV786831:UEV786832 UOR786831:UOR786832 UYN786831:UYN786832 VIJ786831:VIJ786832 VSF786831:VSF786832 WCB786831:WCB786832 WLX786831:WLX786832 WVT786831:WVT786832 JH852367:JH852368 TD852367:TD852368 ACZ852367:ACZ852368 AMV852367:AMV852368 AWR852367:AWR852368 BGN852367:BGN852368 BQJ852367:BQJ852368 CAF852367:CAF852368 CKB852367:CKB852368 CTX852367:CTX852368 DDT852367:DDT852368 DNP852367:DNP852368 DXL852367:DXL852368 EHH852367:EHH852368 ERD852367:ERD852368 FAZ852367:FAZ852368 FKV852367:FKV852368 FUR852367:FUR852368 GEN852367:GEN852368 GOJ852367:GOJ852368 GYF852367:GYF852368 HIB852367:HIB852368 HRX852367:HRX852368 IBT852367:IBT852368 ILP852367:ILP852368 IVL852367:IVL852368 JFH852367:JFH852368 JPD852367:JPD852368 JYZ852367:JYZ852368 KIV852367:KIV852368 KSR852367:KSR852368 LCN852367:LCN852368 LMJ852367:LMJ852368 LWF852367:LWF852368 MGB852367:MGB852368 MPX852367:MPX852368 MZT852367:MZT852368 NJP852367:NJP852368 NTL852367:NTL852368 ODH852367:ODH852368 OND852367:OND852368 OWZ852367:OWZ852368 PGV852367:PGV852368 PQR852367:PQR852368 QAN852367:QAN852368 QKJ852367:QKJ852368 QUF852367:QUF852368 REB852367:REB852368 RNX852367:RNX852368 RXT852367:RXT852368 SHP852367:SHP852368 SRL852367:SRL852368 TBH852367:TBH852368 TLD852367:TLD852368 TUZ852367:TUZ852368 UEV852367:UEV852368 UOR852367:UOR852368 UYN852367:UYN852368 VIJ852367:VIJ852368 VSF852367:VSF852368 WCB852367:WCB852368 WLX852367:WLX852368 WVT852367:WVT852368 JH917903:JH917904 TD917903:TD917904 ACZ917903:ACZ917904 AMV917903:AMV917904 AWR917903:AWR917904 BGN917903:BGN917904 BQJ917903:BQJ917904 CAF917903:CAF917904 CKB917903:CKB917904 CTX917903:CTX917904 DDT917903:DDT917904 DNP917903:DNP917904 DXL917903:DXL917904 EHH917903:EHH917904 ERD917903:ERD917904 FAZ917903:FAZ917904 FKV917903:FKV917904 FUR917903:FUR917904 GEN917903:GEN917904 GOJ917903:GOJ917904 GYF917903:GYF917904 HIB917903:HIB917904 HRX917903:HRX917904 IBT917903:IBT917904 ILP917903:ILP917904 IVL917903:IVL917904 JFH917903:JFH917904 JPD917903:JPD917904 JYZ917903:JYZ917904 KIV917903:KIV917904 KSR917903:KSR917904 LCN917903:LCN917904 LMJ917903:LMJ917904 LWF917903:LWF917904 MGB917903:MGB917904 MPX917903:MPX917904 MZT917903:MZT917904 NJP917903:NJP917904 NTL917903:NTL917904 ODH917903:ODH917904 OND917903:OND917904 OWZ917903:OWZ917904 PGV917903:PGV917904 PQR917903:PQR917904 QAN917903:QAN917904 QKJ917903:QKJ917904 QUF917903:QUF917904 REB917903:REB917904 RNX917903:RNX917904 RXT917903:RXT917904 SHP917903:SHP917904 SRL917903:SRL917904 TBH917903:TBH917904 TLD917903:TLD917904 TUZ917903:TUZ917904 UEV917903:UEV917904 UOR917903:UOR917904 UYN917903:UYN917904 VIJ917903:VIJ917904 VSF917903:VSF917904 WCB917903:WCB917904 WLX917903:WLX917904 WVT917903:WVT917904 JH983439:JH983440 TD983439:TD983440 ACZ983439:ACZ983440 AMV983439:AMV983440 AWR983439:AWR983440 BGN983439:BGN983440 BQJ983439:BQJ983440 CAF983439:CAF983440 CKB983439:CKB983440 CTX983439:CTX983440 DDT983439:DDT983440 DNP983439:DNP983440 DXL983439:DXL983440 EHH983439:EHH983440 ERD983439:ERD983440 FAZ983439:FAZ983440 FKV983439:FKV983440 FUR983439:FUR983440 GEN983439:GEN983440 GOJ983439:GOJ983440 GYF983439:GYF983440 HIB983439:HIB983440 HRX983439:HRX983440 IBT983439:IBT983440 ILP983439:ILP983440 IVL983439:IVL983440 JFH983439:JFH983440 JPD983439:JPD983440 JYZ983439:JYZ983440 KIV983439:KIV983440 KSR983439:KSR983440 LCN983439:LCN983440 LMJ983439:LMJ983440 LWF983439:LWF983440 MGB983439:MGB983440 MPX983439:MPX983440 MZT983439:MZT983440 NJP983439:NJP983440 NTL983439:NTL983440 ODH983439:ODH983440 OND983439:OND983440 OWZ983439:OWZ983440 PGV983439:PGV983440 PQR983439:PQR983440 QAN983439:QAN983440 QKJ983439:QKJ983440 QUF983439:QUF983440 REB983439:REB983440 RNX983439:RNX983440 RXT983439:RXT983440 SHP983439:SHP983440 SRL983439:SRL983440 TBH983439:TBH983440 TLD983439:TLD983440 TUZ983439:TUZ983440 UEV983439:UEV983440 UOR983439:UOR983440 UYN983439:UYN983440 VIJ983439:VIJ983440 VSF983439:VSF983440 WCB983439:WCB983440 WLX983439:WLX983440 WVT983439:WVT983440">
      <formula1>0</formula1>
    </dataValidation>
    <dataValidation operator="greaterThanOrEqual" allowBlank="1" showInputMessage="1" showErrorMessage="1" error="Valor debe ser mayor o igual que 0" sqref="JF65997:JL65997 TB65997:TH65997 ACX65997:ADD65997 AMT65997:AMZ65997 AWP65997:AWV65997 BGL65997:BGR65997 BQH65997:BQN65997 CAD65997:CAJ65997 CJZ65997:CKF65997 CTV65997:CUB65997 DDR65997:DDX65997 DNN65997:DNT65997 DXJ65997:DXP65997 EHF65997:EHL65997 ERB65997:ERH65997 FAX65997:FBD65997 FKT65997:FKZ65997 FUP65997:FUV65997 GEL65997:GER65997 GOH65997:GON65997 GYD65997:GYJ65997 HHZ65997:HIF65997 HRV65997:HSB65997 IBR65997:IBX65997 ILN65997:ILT65997 IVJ65997:IVP65997 JFF65997:JFL65997 JPB65997:JPH65997 JYX65997:JZD65997 KIT65997:KIZ65997 KSP65997:KSV65997 LCL65997:LCR65997 LMH65997:LMN65997 LWD65997:LWJ65997 MFZ65997:MGF65997 MPV65997:MQB65997 MZR65997:MZX65997 NJN65997:NJT65997 NTJ65997:NTP65997 ODF65997:ODL65997 ONB65997:ONH65997 OWX65997:OXD65997 PGT65997:PGZ65997 PQP65997:PQV65997 QAL65997:QAR65997 QKH65997:QKN65997 QUD65997:QUJ65997 RDZ65997:REF65997 RNV65997:ROB65997 RXR65997:RXX65997 SHN65997:SHT65997 SRJ65997:SRP65997 TBF65997:TBL65997 TLB65997:TLH65997 TUX65997:TVD65997 UET65997:UEZ65997 UOP65997:UOV65997 UYL65997:UYR65997 VIH65997:VIN65997 VSD65997:VSJ65997 WBZ65997:WCF65997 WLV65997:WMB65997 WVR65997:WVX65997 JF131533:JL131533 TB131533:TH131533 ACX131533:ADD131533 AMT131533:AMZ131533 AWP131533:AWV131533 BGL131533:BGR131533 BQH131533:BQN131533 CAD131533:CAJ131533 CJZ131533:CKF131533 CTV131533:CUB131533 DDR131533:DDX131533 DNN131533:DNT131533 DXJ131533:DXP131533 EHF131533:EHL131533 ERB131533:ERH131533 FAX131533:FBD131533 FKT131533:FKZ131533 FUP131533:FUV131533 GEL131533:GER131533 GOH131533:GON131533 GYD131533:GYJ131533 HHZ131533:HIF131533 HRV131533:HSB131533 IBR131533:IBX131533 ILN131533:ILT131533 IVJ131533:IVP131533 JFF131533:JFL131533 JPB131533:JPH131533 JYX131533:JZD131533 KIT131533:KIZ131533 KSP131533:KSV131533 LCL131533:LCR131533 LMH131533:LMN131533 LWD131533:LWJ131533 MFZ131533:MGF131533 MPV131533:MQB131533 MZR131533:MZX131533 NJN131533:NJT131533 NTJ131533:NTP131533 ODF131533:ODL131533 ONB131533:ONH131533 OWX131533:OXD131533 PGT131533:PGZ131533 PQP131533:PQV131533 QAL131533:QAR131533 QKH131533:QKN131533 QUD131533:QUJ131533 RDZ131533:REF131533 RNV131533:ROB131533 RXR131533:RXX131533 SHN131533:SHT131533 SRJ131533:SRP131533 TBF131533:TBL131533 TLB131533:TLH131533 TUX131533:TVD131533 UET131533:UEZ131533 UOP131533:UOV131533 UYL131533:UYR131533 VIH131533:VIN131533 VSD131533:VSJ131533 WBZ131533:WCF131533 WLV131533:WMB131533 WVR131533:WVX131533 JF197069:JL197069 TB197069:TH197069 ACX197069:ADD197069 AMT197069:AMZ197069 AWP197069:AWV197069 BGL197069:BGR197069 BQH197069:BQN197069 CAD197069:CAJ197069 CJZ197069:CKF197069 CTV197069:CUB197069 DDR197069:DDX197069 DNN197069:DNT197069 DXJ197069:DXP197069 EHF197069:EHL197069 ERB197069:ERH197069 FAX197069:FBD197069 FKT197069:FKZ197069 FUP197069:FUV197069 GEL197069:GER197069 GOH197069:GON197069 GYD197069:GYJ197069 HHZ197069:HIF197069 HRV197069:HSB197069 IBR197069:IBX197069 ILN197069:ILT197069 IVJ197069:IVP197069 JFF197069:JFL197069 JPB197069:JPH197069 JYX197069:JZD197069 KIT197069:KIZ197069 KSP197069:KSV197069 LCL197069:LCR197069 LMH197069:LMN197069 LWD197069:LWJ197069 MFZ197069:MGF197069 MPV197069:MQB197069 MZR197069:MZX197069 NJN197069:NJT197069 NTJ197069:NTP197069 ODF197069:ODL197069 ONB197069:ONH197069 OWX197069:OXD197069 PGT197069:PGZ197069 PQP197069:PQV197069 QAL197069:QAR197069 QKH197069:QKN197069 QUD197069:QUJ197069 RDZ197069:REF197069 RNV197069:ROB197069 RXR197069:RXX197069 SHN197069:SHT197069 SRJ197069:SRP197069 TBF197069:TBL197069 TLB197069:TLH197069 TUX197069:TVD197069 UET197069:UEZ197069 UOP197069:UOV197069 UYL197069:UYR197069 VIH197069:VIN197069 VSD197069:VSJ197069 WBZ197069:WCF197069 WLV197069:WMB197069 WVR197069:WVX197069 JF262605:JL262605 TB262605:TH262605 ACX262605:ADD262605 AMT262605:AMZ262605 AWP262605:AWV262605 BGL262605:BGR262605 BQH262605:BQN262605 CAD262605:CAJ262605 CJZ262605:CKF262605 CTV262605:CUB262605 DDR262605:DDX262605 DNN262605:DNT262605 DXJ262605:DXP262605 EHF262605:EHL262605 ERB262605:ERH262605 FAX262605:FBD262605 FKT262605:FKZ262605 FUP262605:FUV262605 GEL262605:GER262605 GOH262605:GON262605 GYD262605:GYJ262605 HHZ262605:HIF262605 HRV262605:HSB262605 IBR262605:IBX262605 ILN262605:ILT262605 IVJ262605:IVP262605 JFF262605:JFL262605 JPB262605:JPH262605 JYX262605:JZD262605 KIT262605:KIZ262605 KSP262605:KSV262605 LCL262605:LCR262605 LMH262605:LMN262605 LWD262605:LWJ262605 MFZ262605:MGF262605 MPV262605:MQB262605 MZR262605:MZX262605 NJN262605:NJT262605 NTJ262605:NTP262605 ODF262605:ODL262605 ONB262605:ONH262605 OWX262605:OXD262605 PGT262605:PGZ262605 PQP262605:PQV262605 QAL262605:QAR262605 QKH262605:QKN262605 QUD262605:QUJ262605 RDZ262605:REF262605 RNV262605:ROB262605 RXR262605:RXX262605 SHN262605:SHT262605 SRJ262605:SRP262605 TBF262605:TBL262605 TLB262605:TLH262605 TUX262605:TVD262605 UET262605:UEZ262605 UOP262605:UOV262605 UYL262605:UYR262605 VIH262605:VIN262605 VSD262605:VSJ262605 WBZ262605:WCF262605 WLV262605:WMB262605 WVR262605:WVX262605 JF328141:JL328141 TB328141:TH328141 ACX328141:ADD328141 AMT328141:AMZ328141 AWP328141:AWV328141 BGL328141:BGR328141 BQH328141:BQN328141 CAD328141:CAJ328141 CJZ328141:CKF328141 CTV328141:CUB328141 DDR328141:DDX328141 DNN328141:DNT328141 DXJ328141:DXP328141 EHF328141:EHL328141 ERB328141:ERH328141 FAX328141:FBD328141 FKT328141:FKZ328141 FUP328141:FUV328141 GEL328141:GER328141 GOH328141:GON328141 GYD328141:GYJ328141 HHZ328141:HIF328141 HRV328141:HSB328141 IBR328141:IBX328141 ILN328141:ILT328141 IVJ328141:IVP328141 JFF328141:JFL328141 JPB328141:JPH328141 JYX328141:JZD328141 KIT328141:KIZ328141 KSP328141:KSV328141 LCL328141:LCR328141 LMH328141:LMN328141 LWD328141:LWJ328141 MFZ328141:MGF328141 MPV328141:MQB328141 MZR328141:MZX328141 NJN328141:NJT328141 NTJ328141:NTP328141 ODF328141:ODL328141 ONB328141:ONH328141 OWX328141:OXD328141 PGT328141:PGZ328141 PQP328141:PQV328141 QAL328141:QAR328141 QKH328141:QKN328141 QUD328141:QUJ328141 RDZ328141:REF328141 RNV328141:ROB328141 RXR328141:RXX328141 SHN328141:SHT328141 SRJ328141:SRP328141 TBF328141:TBL328141 TLB328141:TLH328141 TUX328141:TVD328141 UET328141:UEZ328141 UOP328141:UOV328141 UYL328141:UYR328141 VIH328141:VIN328141 VSD328141:VSJ328141 WBZ328141:WCF328141 WLV328141:WMB328141 WVR328141:WVX328141 JF393677:JL393677 TB393677:TH393677 ACX393677:ADD393677 AMT393677:AMZ393677 AWP393677:AWV393677 BGL393677:BGR393677 BQH393677:BQN393677 CAD393677:CAJ393677 CJZ393677:CKF393677 CTV393677:CUB393677 DDR393677:DDX393677 DNN393677:DNT393677 DXJ393677:DXP393677 EHF393677:EHL393677 ERB393677:ERH393677 FAX393677:FBD393677 FKT393677:FKZ393677 FUP393677:FUV393677 GEL393677:GER393677 GOH393677:GON393677 GYD393677:GYJ393677 HHZ393677:HIF393677 HRV393677:HSB393677 IBR393677:IBX393677 ILN393677:ILT393677 IVJ393677:IVP393677 JFF393677:JFL393677 JPB393677:JPH393677 JYX393677:JZD393677 KIT393677:KIZ393677 KSP393677:KSV393677 LCL393677:LCR393677 LMH393677:LMN393677 LWD393677:LWJ393677 MFZ393677:MGF393677 MPV393677:MQB393677 MZR393677:MZX393677 NJN393677:NJT393677 NTJ393677:NTP393677 ODF393677:ODL393677 ONB393677:ONH393677 OWX393677:OXD393677 PGT393677:PGZ393677 PQP393677:PQV393677 QAL393677:QAR393677 QKH393677:QKN393677 QUD393677:QUJ393677 RDZ393677:REF393677 RNV393677:ROB393677 RXR393677:RXX393677 SHN393677:SHT393677 SRJ393677:SRP393677 TBF393677:TBL393677 TLB393677:TLH393677 TUX393677:TVD393677 UET393677:UEZ393677 UOP393677:UOV393677 UYL393677:UYR393677 VIH393677:VIN393677 VSD393677:VSJ393677 WBZ393677:WCF393677 WLV393677:WMB393677 WVR393677:WVX393677 JF459213:JL459213 TB459213:TH459213 ACX459213:ADD459213 AMT459213:AMZ459213 AWP459213:AWV459213 BGL459213:BGR459213 BQH459213:BQN459213 CAD459213:CAJ459213 CJZ459213:CKF459213 CTV459213:CUB459213 DDR459213:DDX459213 DNN459213:DNT459213 DXJ459213:DXP459213 EHF459213:EHL459213 ERB459213:ERH459213 FAX459213:FBD459213 FKT459213:FKZ459213 FUP459213:FUV459213 GEL459213:GER459213 GOH459213:GON459213 GYD459213:GYJ459213 HHZ459213:HIF459213 HRV459213:HSB459213 IBR459213:IBX459213 ILN459213:ILT459213 IVJ459213:IVP459213 JFF459213:JFL459213 JPB459213:JPH459213 JYX459213:JZD459213 KIT459213:KIZ459213 KSP459213:KSV459213 LCL459213:LCR459213 LMH459213:LMN459213 LWD459213:LWJ459213 MFZ459213:MGF459213 MPV459213:MQB459213 MZR459213:MZX459213 NJN459213:NJT459213 NTJ459213:NTP459213 ODF459213:ODL459213 ONB459213:ONH459213 OWX459213:OXD459213 PGT459213:PGZ459213 PQP459213:PQV459213 QAL459213:QAR459213 QKH459213:QKN459213 QUD459213:QUJ459213 RDZ459213:REF459213 RNV459213:ROB459213 RXR459213:RXX459213 SHN459213:SHT459213 SRJ459213:SRP459213 TBF459213:TBL459213 TLB459213:TLH459213 TUX459213:TVD459213 UET459213:UEZ459213 UOP459213:UOV459213 UYL459213:UYR459213 VIH459213:VIN459213 VSD459213:VSJ459213 WBZ459213:WCF459213 WLV459213:WMB459213 WVR459213:WVX459213 JF524749:JL524749 TB524749:TH524749 ACX524749:ADD524749 AMT524749:AMZ524749 AWP524749:AWV524749 BGL524749:BGR524749 BQH524749:BQN524749 CAD524749:CAJ524749 CJZ524749:CKF524749 CTV524749:CUB524749 DDR524749:DDX524749 DNN524749:DNT524749 DXJ524749:DXP524749 EHF524749:EHL524749 ERB524749:ERH524749 FAX524749:FBD524749 FKT524749:FKZ524749 FUP524749:FUV524749 GEL524749:GER524749 GOH524749:GON524749 GYD524749:GYJ524749 HHZ524749:HIF524749 HRV524749:HSB524749 IBR524749:IBX524749 ILN524749:ILT524749 IVJ524749:IVP524749 JFF524749:JFL524749 JPB524749:JPH524749 JYX524749:JZD524749 KIT524749:KIZ524749 KSP524749:KSV524749 LCL524749:LCR524749 LMH524749:LMN524749 LWD524749:LWJ524749 MFZ524749:MGF524749 MPV524749:MQB524749 MZR524749:MZX524749 NJN524749:NJT524749 NTJ524749:NTP524749 ODF524749:ODL524749 ONB524749:ONH524749 OWX524749:OXD524749 PGT524749:PGZ524749 PQP524749:PQV524749 QAL524749:QAR524749 QKH524749:QKN524749 QUD524749:QUJ524749 RDZ524749:REF524749 RNV524749:ROB524749 RXR524749:RXX524749 SHN524749:SHT524749 SRJ524749:SRP524749 TBF524749:TBL524749 TLB524749:TLH524749 TUX524749:TVD524749 UET524749:UEZ524749 UOP524749:UOV524749 UYL524749:UYR524749 VIH524749:VIN524749 VSD524749:VSJ524749 WBZ524749:WCF524749 WLV524749:WMB524749 WVR524749:WVX524749 JF590285:JL590285 TB590285:TH590285 ACX590285:ADD590285 AMT590285:AMZ590285 AWP590285:AWV590285 BGL590285:BGR590285 BQH590285:BQN590285 CAD590285:CAJ590285 CJZ590285:CKF590285 CTV590285:CUB590285 DDR590285:DDX590285 DNN590285:DNT590285 DXJ590285:DXP590285 EHF590285:EHL590285 ERB590285:ERH590285 FAX590285:FBD590285 FKT590285:FKZ590285 FUP590285:FUV590285 GEL590285:GER590285 GOH590285:GON590285 GYD590285:GYJ590285 HHZ590285:HIF590285 HRV590285:HSB590285 IBR590285:IBX590285 ILN590285:ILT590285 IVJ590285:IVP590285 JFF590285:JFL590285 JPB590285:JPH590285 JYX590285:JZD590285 KIT590285:KIZ590285 KSP590285:KSV590285 LCL590285:LCR590285 LMH590285:LMN590285 LWD590285:LWJ590285 MFZ590285:MGF590285 MPV590285:MQB590285 MZR590285:MZX590285 NJN590285:NJT590285 NTJ590285:NTP590285 ODF590285:ODL590285 ONB590285:ONH590285 OWX590285:OXD590285 PGT590285:PGZ590285 PQP590285:PQV590285 QAL590285:QAR590285 QKH590285:QKN590285 QUD590285:QUJ590285 RDZ590285:REF590285 RNV590285:ROB590285 RXR590285:RXX590285 SHN590285:SHT590285 SRJ590285:SRP590285 TBF590285:TBL590285 TLB590285:TLH590285 TUX590285:TVD590285 UET590285:UEZ590285 UOP590285:UOV590285 UYL590285:UYR590285 VIH590285:VIN590285 VSD590285:VSJ590285 WBZ590285:WCF590285 WLV590285:WMB590285 WVR590285:WVX590285 JF655821:JL655821 TB655821:TH655821 ACX655821:ADD655821 AMT655821:AMZ655821 AWP655821:AWV655821 BGL655821:BGR655821 BQH655821:BQN655821 CAD655821:CAJ655821 CJZ655821:CKF655821 CTV655821:CUB655821 DDR655821:DDX655821 DNN655821:DNT655821 DXJ655821:DXP655821 EHF655821:EHL655821 ERB655821:ERH655821 FAX655821:FBD655821 FKT655821:FKZ655821 FUP655821:FUV655821 GEL655821:GER655821 GOH655821:GON655821 GYD655821:GYJ655821 HHZ655821:HIF655821 HRV655821:HSB655821 IBR655821:IBX655821 ILN655821:ILT655821 IVJ655821:IVP655821 JFF655821:JFL655821 JPB655821:JPH655821 JYX655821:JZD655821 KIT655821:KIZ655821 KSP655821:KSV655821 LCL655821:LCR655821 LMH655821:LMN655821 LWD655821:LWJ655821 MFZ655821:MGF655821 MPV655821:MQB655821 MZR655821:MZX655821 NJN655821:NJT655821 NTJ655821:NTP655821 ODF655821:ODL655821 ONB655821:ONH655821 OWX655821:OXD655821 PGT655821:PGZ655821 PQP655821:PQV655821 QAL655821:QAR655821 QKH655821:QKN655821 QUD655821:QUJ655821 RDZ655821:REF655821 RNV655821:ROB655821 RXR655821:RXX655821 SHN655821:SHT655821 SRJ655821:SRP655821 TBF655821:TBL655821 TLB655821:TLH655821 TUX655821:TVD655821 UET655821:UEZ655821 UOP655821:UOV655821 UYL655821:UYR655821 VIH655821:VIN655821 VSD655821:VSJ655821 WBZ655821:WCF655821 WLV655821:WMB655821 WVR655821:WVX655821 JF721357:JL721357 TB721357:TH721357 ACX721357:ADD721357 AMT721357:AMZ721357 AWP721357:AWV721357 BGL721357:BGR721357 BQH721357:BQN721357 CAD721357:CAJ721357 CJZ721357:CKF721357 CTV721357:CUB721357 DDR721357:DDX721357 DNN721357:DNT721357 DXJ721357:DXP721357 EHF721357:EHL721357 ERB721357:ERH721357 FAX721357:FBD721357 FKT721357:FKZ721357 FUP721357:FUV721357 GEL721357:GER721357 GOH721357:GON721357 GYD721357:GYJ721357 HHZ721357:HIF721357 HRV721357:HSB721357 IBR721357:IBX721357 ILN721357:ILT721357 IVJ721357:IVP721357 JFF721357:JFL721357 JPB721357:JPH721357 JYX721357:JZD721357 KIT721357:KIZ721357 KSP721357:KSV721357 LCL721357:LCR721357 LMH721357:LMN721357 LWD721357:LWJ721357 MFZ721357:MGF721357 MPV721357:MQB721357 MZR721357:MZX721357 NJN721357:NJT721357 NTJ721357:NTP721357 ODF721357:ODL721357 ONB721357:ONH721357 OWX721357:OXD721357 PGT721357:PGZ721357 PQP721357:PQV721357 QAL721357:QAR721357 QKH721357:QKN721357 QUD721357:QUJ721357 RDZ721357:REF721357 RNV721357:ROB721357 RXR721357:RXX721357 SHN721357:SHT721357 SRJ721357:SRP721357 TBF721357:TBL721357 TLB721357:TLH721357 TUX721357:TVD721357 UET721357:UEZ721357 UOP721357:UOV721357 UYL721357:UYR721357 VIH721357:VIN721357 VSD721357:VSJ721357 WBZ721357:WCF721357 WLV721357:WMB721357 WVR721357:WVX721357 JF786893:JL786893 TB786893:TH786893 ACX786893:ADD786893 AMT786893:AMZ786893 AWP786893:AWV786893 BGL786893:BGR786893 BQH786893:BQN786893 CAD786893:CAJ786893 CJZ786893:CKF786893 CTV786893:CUB786893 DDR786893:DDX786893 DNN786893:DNT786893 DXJ786893:DXP786893 EHF786893:EHL786893 ERB786893:ERH786893 FAX786893:FBD786893 FKT786893:FKZ786893 FUP786893:FUV786893 GEL786893:GER786893 GOH786893:GON786893 GYD786893:GYJ786893 HHZ786893:HIF786893 HRV786893:HSB786893 IBR786893:IBX786893 ILN786893:ILT786893 IVJ786893:IVP786893 JFF786893:JFL786893 JPB786893:JPH786893 JYX786893:JZD786893 KIT786893:KIZ786893 KSP786893:KSV786893 LCL786893:LCR786893 LMH786893:LMN786893 LWD786893:LWJ786893 MFZ786893:MGF786893 MPV786893:MQB786893 MZR786893:MZX786893 NJN786893:NJT786893 NTJ786893:NTP786893 ODF786893:ODL786893 ONB786893:ONH786893 OWX786893:OXD786893 PGT786893:PGZ786893 PQP786893:PQV786893 QAL786893:QAR786893 QKH786893:QKN786893 QUD786893:QUJ786893 RDZ786893:REF786893 RNV786893:ROB786893 RXR786893:RXX786893 SHN786893:SHT786893 SRJ786893:SRP786893 TBF786893:TBL786893 TLB786893:TLH786893 TUX786893:TVD786893 UET786893:UEZ786893 UOP786893:UOV786893 UYL786893:UYR786893 VIH786893:VIN786893 VSD786893:VSJ786893 WBZ786893:WCF786893 WLV786893:WMB786893 WVR786893:WVX786893 JF852429:JL852429 TB852429:TH852429 ACX852429:ADD852429 AMT852429:AMZ852429 AWP852429:AWV852429 BGL852429:BGR852429 BQH852429:BQN852429 CAD852429:CAJ852429 CJZ852429:CKF852429 CTV852429:CUB852429 DDR852429:DDX852429 DNN852429:DNT852429 DXJ852429:DXP852429 EHF852429:EHL852429 ERB852429:ERH852429 FAX852429:FBD852429 FKT852429:FKZ852429 FUP852429:FUV852429 GEL852429:GER852429 GOH852429:GON852429 GYD852429:GYJ852429 HHZ852429:HIF852429 HRV852429:HSB852429 IBR852429:IBX852429 ILN852429:ILT852429 IVJ852429:IVP852429 JFF852429:JFL852429 JPB852429:JPH852429 JYX852429:JZD852429 KIT852429:KIZ852429 KSP852429:KSV852429 LCL852429:LCR852429 LMH852429:LMN852429 LWD852429:LWJ852429 MFZ852429:MGF852429 MPV852429:MQB852429 MZR852429:MZX852429 NJN852429:NJT852429 NTJ852429:NTP852429 ODF852429:ODL852429 ONB852429:ONH852429 OWX852429:OXD852429 PGT852429:PGZ852429 PQP852429:PQV852429 QAL852429:QAR852429 QKH852429:QKN852429 QUD852429:QUJ852429 RDZ852429:REF852429 RNV852429:ROB852429 RXR852429:RXX852429 SHN852429:SHT852429 SRJ852429:SRP852429 TBF852429:TBL852429 TLB852429:TLH852429 TUX852429:TVD852429 UET852429:UEZ852429 UOP852429:UOV852429 UYL852429:UYR852429 VIH852429:VIN852429 VSD852429:VSJ852429 WBZ852429:WCF852429 WLV852429:WMB852429 WVR852429:WVX852429 JF917965:JL917965 TB917965:TH917965 ACX917965:ADD917965 AMT917965:AMZ917965 AWP917965:AWV917965 BGL917965:BGR917965 BQH917965:BQN917965 CAD917965:CAJ917965 CJZ917965:CKF917965 CTV917965:CUB917965 DDR917965:DDX917965 DNN917965:DNT917965 DXJ917965:DXP917965 EHF917965:EHL917965 ERB917965:ERH917965 FAX917965:FBD917965 FKT917965:FKZ917965 FUP917965:FUV917965 GEL917965:GER917965 GOH917965:GON917965 GYD917965:GYJ917965 HHZ917965:HIF917965 HRV917965:HSB917965 IBR917965:IBX917965 ILN917965:ILT917965 IVJ917965:IVP917965 JFF917965:JFL917965 JPB917965:JPH917965 JYX917965:JZD917965 KIT917965:KIZ917965 KSP917965:KSV917965 LCL917965:LCR917965 LMH917965:LMN917965 LWD917965:LWJ917965 MFZ917965:MGF917965 MPV917965:MQB917965 MZR917965:MZX917965 NJN917965:NJT917965 NTJ917965:NTP917965 ODF917965:ODL917965 ONB917965:ONH917965 OWX917965:OXD917965 PGT917965:PGZ917965 PQP917965:PQV917965 QAL917965:QAR917965 QKH917965:QKN917965 QUD917965:QUJ917965 RDZ917965:REF917965 RNV917965:ROB917965 RXR917965:RXX917965 SHN917965:SHT917965 SRJ917965:SRP917965 TBF917965:TBL917965 TLB917965:TLH917965 TUX917965:TVD917965 UET917965:UEZ917965 UOP917965:UOV917965 UYL917965:UYR917965 VIH917965:VIN917965 VSD917965:VSJ917965 WBZ917965:WCF917965 WLV917965:WMB917965 WVR917965:WVX917965 JF983501:JL983501 TB983501:TH983501 ACX983501:ADD983501 AMT983501:AMZ983501 AWP983501:AWV983501 BGL983501:BGR983501 BQH983501:BQN983501 CAD983501:CAJ983501 CJZ983501:CKF983501 CTV983501:CUB983501 DDR983501:DDX983501 DNN983501:DNT983501 DXJ983501:DXP983501 EHF983501:EHL983501 ERB983501:ERH983501 FAX983501:FBD983501 FKT983501:FKZ983501 FUP983501:FUV983501 GEL983501:GER983501 GOH983501:GON983501 GYD983501:GYJ983501 HHZ983501:HIF983501 HRV983501:HSB983501 IBR983501:IBX983501 ILN983501:ILT983501 IVJ983501:IVP983501 JFF983501:JFL983501 JPB983501:JPH983501 JYX983501:JZD983501 KIT983501:KIZ983501 KSP983501:KSV983501 LCL983501:LCR983501 LMH983501:LMN983501 LWD983501:LWJ983501 MFZ983501:MGF983501 MPV983501:MQB983501 MZR983501:MZX983501 NJN983501:NJT983501 NTJ983501:NTP983501 ODF983501:ODL983501 ONB983501:ONH983501 OWX983501:OXD983501 PGT983501:PGZ983501 PQP983501:PQV983501 QAL983501:QAR983501 QKH983501:QKN983501 QUD983501:QUJ983501 RDZ983501:REF983501 RNV983501:ROB983501 RXR983501:RXX983501 SHN983501:SHT983501 SRJ983501:SRP983501 TBF983501:TBL983501 TLB983501:TLH983501 TUX983501:TVD983501 UET983501:UEZ983501 UOP983501:UOV983501 UYL983501:UYR983501 VIH983501:VIN983501 VSD983501:VSJ983501 WBZ983501:WCF983501 WLV983501:WMB983501 WVR983501:WVX983501 JF65999:JL65999 TB65999:TH65999 ACX65999:ADD65999 AMT65999:AMZ65999 AWP65999:AWV65999 BGL65999:BGR65999 BQH65999:BQN65999 CAD65999:CAJ65999 CJZ65999:CKF65999 CTV65999:CUB65999 DDR65999:DDX65999 DNN65999:DNT65999 DXJ65999:DXP65999 EHF65999:EHL65999 ERB65999:ERH65999 FAX65999:FBD65999 FKT65999:FKZ65999 FUP65999:FUV65999 GEL65999:GER65999 GOH65999:GON65999 GYD65999:GYJ65999 HHZ65999:HIF65999 HRV65999:HSB65999 IBR65999:IBX65999 ILN65999:ILT65999 IVJ65999:IVP65999 JFF65999:JFL65999 JPB65999:JPH65999 JYX65999:JZD65999 KIT65999:KIZ65999 KSP65999:KSV65999 LCL65999:LCR65999 LMH65999:LMN65999 LWD65999:LWJ65999 MFZ65999:MGF65999 MPV65999:MQB65999 MZR65999:MZX65999 NJN65999:NJT65999 NTJ65999:NTP65999 ODF65999:ODL65999 ONB65999:ONH65999 OWX65999:OXD65999 PGT65999:PGZ65999 PQP65999:PQV65999 QAL65999:QAR65999 QKH65999:QKN65999 QUD65999:QUJ65999 RDZ65999:REF65999 RNV65999:ROB65999 RXR65999:RXX65999 SHN65999:SHT65999 SRJ65999:SRP65999 TBF65999:TBL65999 TLB65999:TLH65999 TUX65999:TVD65999 UET65999:UEZ65999 UOP65999:UOV65999 UYL65999:UYR65999 VIH65999:VIN65999 VSD65999:VSJ65999 WBZ65999:WCF65999 WLV65999:WMB65999 WVR65999:WVX65999 JF131535:JL131535 TB131535:TH131535 ACX131535:ADD131535 AMT131535:AMZ131535 AWP131535:AWV131535 BGL131535:BGR131535 BQH131535:BQN131535 CAD131535:CAJ131535 CJZ131535:CKF131535 CTV131535:CUB131535 DDR131535:DDX131535 DNN131535:DNT131535 DXJ131535:DXP131535 EHF131535:EHL131535 ERB131535:ERH131535 FAX131535:FBD131535 FKT131535:FKZ131535 FUP131535:FUV131535 GEL131535:GER131535 GOH131535:GON131535 GYD131535:GYJ131535 HHZ131535:HIF131535 HRV131535:HSB131535 IBR131535:IBX131535 ILN131535:ILT131535 IVJ131535:IVP131535 JFF131535:JFL131535 JPB131535:JPH131535 JYX131535:JZD131535 KIT131535:KIZ131535 KSP131535:KSV131535 LCL131535:LCR131535 LMH131535:LMN131535 LWD131535:LWJ131535 MFZ131535:MGF131535 MPV131535:MQB131535 MZR131535:MZX131535 NJN131535:NJT131535 NTJ131535:NTP131535 ODF131535:ODL131535 ONB131535:ONH131535 OWX131535:OXD131535 PGT131535:PGZ131535 PQP131535:PQV131535 QAL131535:QAR131535 QKH131535:QKN131535 QUD131535:QUJ131535 RDZ131535:REF131535 RNV131535:ROB131535 RXR131535:RXX131535 SHN131535:SHT131535 SRJ131535:SRP131535 TBF131535:TBL131535 TLB131535:TLH131535 TUX131535:TVD131535 UET131535:UEZ131535 UOP131535:UOV131535 UYL131535:UYR131535 VIH131535:VIN131535 VSD131535:VSJ131535 WBZ131535:WCF131535 WLV131535:WMB131535 WVR131535:WVX131535 JF197071:JL197071 TB197071:TH197071 ACX197071:ADD197071 AMT197071:AMZ197071 AWP197071:AWV197071 BGL197071:BGR197071 BQH197071:BQN197071 CAD197071:CAJ197071 CJZ197071:CKF197071 CTV197071:CUB197071 DDR197071:DDX197071 DNN197071:DNT197071 DXJ197071:DXP197071 EHF197071:EHL197071 ERB197071:ERH197071 FAX197071:FBD197071 FKT197071:FKZ197071 FUP197071:FUV197071 GEL197071:GER197071 GOH197071:GON197071 GYD197071:GYJ197071 HHZ197071:HIF197071 HRV197071:HSB197071 IBR197071:IBX197071 ILN197071:ILT197071 IVJ197071:IVP197071 JFF197071:JFL197071 JPB197071:JPH197071 JYX197071:JZD197071 KIT197071:KIZ197071 KSP197071:KSV197071 LCL197071:LCR197071 LMH197071:LMN197071 LWD197071:LWJ197071 MFZ197071:MGF197071 MPV197071:MQB197071 MZR197071:MZX197071 NJN197071:NJT197071 NTJ197071:NTP197071 ODF197071:ODL197071 ONB197071:ONH197071 OWX197071:OXD197071 PGT197071:PGZ197071 PQP197071:PQV197071 QAL197071:QAR197071 QKH197071:QKN197071 QUD197071:QUJ197071 RDZ197071:REF197071 RNV197071:ROB197071 RXR197071:RXX197071 SHN197071:SHT197071 SRJ197071:SRP197071 TBF197071:TBL197071 TLB197071:TLH197071 TUX197071:TVD197071 UET197071:UEZ197071 UOP197071:UOV197071 UYL197071:UYR197071 VIH197071:VIN197071 VSD197071:VSJ197071 WBZ197071:WCF197071 WLV197071:WMB197071 WVR197071:WVX197071 JF262607:JL262607 TB262607:TH262607 ACX262607:ADD262607 AMT262607:AMZ262607 AWP262607:AWV262607 BGL262607:BGR262607 BQH262607:BQN262607 CAD262607:CAJ262607 CJZ262607:CKF262607 CTV262607:CUB262607 DDR262607:DDX262607 DNN262607:DNT262607 DXJ262607:DXP262607 EHF262607:EHL262607 ERB262607:ERH262607 FAX262607:FBD262607 FKT262607:FKZ262607 FUP262607:FUV262607 GEL262607:GER262607 GOH262607:GON262607 GYD262607:GYJ262607 HHZ262607:HIF262607 HRV262607:HSB262607 IBR262607:IBX262607 ILN262607:ILT262607 IVJ262607:IVP262607 JFF262607:JFL262607 JPB262607:JPH262607 JYX262607:JZD262607 KIT262607:KIZ262607 KSP262607:KSV262607 LCL262607:LCR262607 LMH262607:LMN262607 LWD262607:LWJ262607 MFZ262607:MGF262607 MPV262607:MQB262607 MZR262607:MZX262607 NJN262607:NJT262607 NTJ262607:NTP262607 ODF262607:ODL262607 ONB262607:ONH262607 OWX262607:OXD262607 PGT262607:PGZ262607 PQP262607:PQV262607 QAL262607:QAR262607 QKH262607:QKN262607 QUD262607:QUJ262607 RDZ262607:REF262607 RNV262607:ROB262607 RXR262607:RXX262607 SHN262607:SHT262607 SRJ262607:SRP262607 TBF262607:TBL262607 TLB262607:TLH262607 TUX262607:TVD262607 UET262607:UEZ262607 UOP262607:UOV262607 UYL262607:UYR262607 VIH262607:VIN262607 VSD262607:VSJ262607 WBZ262607:WCF262607 WLV262607:WMB262607 WVR262607:WVX262607 JF328143:JL328143 TB328143:TH328143 ACX328143:ADD328143 AMT328143:AMZ328143 AWP328143:AWV328143 BGL328143:BGR328143 BQH328143:BQN328143 CAD328143:CAJ328143 CJZ328143:CKF328143 CTV328143:CUB328143 DDR328143:DDX328143 DNN328143:DNT328143 DXJ328143:DXP328143 EHF328143:EHL328143 ERB328143:ERH328143 FAX328143:FBD328143 FKT328143:FKZ328143 FUP328143:FUV328143 GEL328143:GER328143 GOH328143:GON328143 GYD328143:GYJ328143 HHZ328143:HIF328143 HRV328143:HSB328143 IBR328143:IBX328143 ILN328143:ILT328143 IVJ328143:IVP328143 JFF328143:JFL328143 JPB328143:JPH328143 JYX328143:JZD328143 KIT328143:KIZ328143 KSP328143:KSV328143 LCL328143:LCR328143 LMH328143:LMN328143 LWD328143:LWJ328143 MFZ328143:MGF328143 MPV328143:MQB328143 MZR328143:MZX328143 NJN328143:NJT328143 NTJ328143:NTP328143 ODF328143:ODL328143 ONB328143:ONH328143 OWX328143:OXD328143 PGT328143:PGZ328143 PQP328143:PQV328143 QAL328143:QAR328143 QKH328143:QKN328143 QUD328143:QUJ328143 RDZ328143:REF328143 RNV328143:ROB328143 RXR328143:RXX328143 SHN328143:SHT328143 SRJ328143:SRP328143 TBF328143:TBL328143 TLB328143:TLH328143 TUX328143:TVD328143 UET328143:UEZ328143 UOP328143:UOV328143 UYL328143:UYR328143 VIH328143:VIN328143 VSD328143:VSJ328143 WBZ328143:WCF328143 WLV328143:WMB328143 WVR328143:WVX328143 JF393679:JL393679 TB393679:TH393679 ACX393679:ADD393679 AMT393679:AMZ393679 AWP393679:AWV393679 BGL393679:BGR393679 BQH393679:BQN393679 CAD393679:CAJ393679 CJZ393679:CKF393679 CTV393679:CUB393679 DDR393679:DDX393679 DNN393679:DNT393679 DXJ393679:DXP393679 EHF393679:EHL393679 ERB393679:ERH393679 FAX393679:FBD393679 FKT393679:FKZ393679 FUP393679:FUV393679 GEL393679:GER393679 GOH393679:GON393679 GYD393679:GYJ393679 HHZ393679:HIF393679 HRV393679:HSB393679 IBR393679:IBX393679 ILN393679:ILT393679 IVJ393679:IVP393679 JFF393679:JFL393679 JPB393679:JPH393679 JYX393679:JZD393679 KIT393679:KIZ393679 KSP393679:KSV393679 LCL393679:LCR393679 LMH393679:LMN393679 LWD393679:LWJ393679 MFZ393679:MGF393679 MPV393679:MQB393679 MZR393679:MZX393679 NJN393679:NJT393679 NTJ393679:NTP393679 ODF393679:ODL393679 ONB393679:ONH393679 OWX393679:OXD393679 PGT393679:PGZ393679 PQP393679:PQV393679 QAL393679:QAR393679 QKH393679:QKN393679 QUD393679:QUJ393679 RDZ393679:REF393679 RNV393679:ROB393679 RXR393679:RXX393679 SHN393679:SHT393679 SRJ393679:SRP393679 TBF393679:TBL393679 TLB393679:TLH393679 TUX393679:TVD393679 UET393679:UEZ393679 UOP393679:UOV393679 UYL393679:UYR393679 VIH393679:VIN393679 VSD393679:VSJ393679 WBZ393679:WCF393679 WLV393679:WMB393679 WVR393679:WVX393679 JF459215:JL459215 TB459215:TH459215 ACX459215:ADD459215 AMT459215:AMZ459215 AWP459215:AWV459215 BGL459215:BGR459215 BQH459215:BQN459215 CAD459215:CAJ459215 CJZ459215:CKF459215 CTV459215:CUB459215 DDR459215:DDX459215 DNN459215:DNT459215 DXJ459215:DXP459215 EHF459215:EHL459215 ERB459215:ERH459215 FAX459215:FBD459215 FKT459215:FKZ459215 FUP459215:FUV459215 GEL459215:GER459215 GOH459215:GON459215 GYD459215:GYJ459215 HHZ459215:HIF459215 HRV459215:HSB459215 IBR459215:IBX459215 ILN459215:ILT459215 IVJ459215:IVP459215 JFF459215:JFL459215 JPB459215:JPH459215 JYX459215:JZD459215 KIT459215:KIZ459215 KSP459215:KSV459215 LCL459215:LCR459215 LMH459215:LMN459215 LWD459215:LWJ459215 MFZ459215:MGF459215 MPV459215:MQB459215 MZR459215:MZX459215 NJN459215:NJT459215 NTJ459215:NTP459215 ODF459215:ODL459215 ONB459215:ONH459215 OWX459215:OXD459215 PGT459215:PGZ459215 PQP459215:PQV459215 QAL459215:QAR459215 QKH459215:QKN459215 QUD459215:QUJ459215 RDZ459215:REF459215 RNV459215:ROB459215 RXR459215:RXX459215 SHN459215:SHT459215 SRJ459215:SRP459215 TBF459215:TBL459215 TLB459215:TLH459215 TUX459215:TVD459215 UET459215:UEZ459215 UOP459215:UOV459215 UYL459215:UYR459215 VIH459215:VIN459215 VSD459215:VSJ459215 WBZ459215:WCF459215 WLV459215:WMB459215 WVR459215:WVX459215 JF524751:JL524751 TB524751:TH524751 ACX524751:ADD524751 AMT524751:AMZ524751 AWP524751:AWV524751 BGL524751:BGR524751 BQH524751:BQN524751 CAD524751:CAJ524751 CJZ524751:CKF524751 CTV524751:CUB524751 DDR524751:DDX524751 DNN524751:DNT524751 DXJ524751:DXP524751 EHF524751:EHL524751 ERB524751:ERH524751 FAX524751:FBD524751 FKT524751:FKZ524751 FUP524751:FUV524751 GEL524751:GER524751 GOH524751:GON524751 GYD524751:GYJ524751 HHZ524751:HIF524751 HRV524751:HSB524751 IBR524751:IBX524751 ILN524751:ILT524751 IVJ524751:IVP524751 JFF524751:JFL524751 JPB524751:JPH524751 JYX524751:JZD524751 KIT524751:KIZ524751 KSP524751:KSV524751 LCL524751:LCR524751 LMH524751:LMN524751 LWD524751:LWJ524751 MFZ524751:MGF524751 MPV524751:MQB524751 MZR524751:MZX524751 NJN524751:NJT524751 NTJ524751:NTP524751 ODF524751:ODL524751 ONB524751:ONH524751 OWX524751:OXD524751 PGT524751:PGZ524751 PQP524751:PQV524751 QAL524751:QAR524751 QKH524751:QKN524751 QUD524751:QUJ524751 RDZ524751:REF524751 RNV524751:ROB524751 RXR524751:RXX524751 SHN524751:SHT524751 SRJ524751:SRP524751 TBF524751:TBL524751 TLB524751:TLH524751 TUX524751:TVD524751 UET524751:UEZ524751 UOP524751:UOV524751 UYL524751:UYR524751 VIH524751:VIN524751 VSD524751:VSJ524751 WBZ524751:WCF524751 WLV524751:WMB524751 WVR524751:WVX524751 JF590287:JL590287 TB590287:TH590287 ACX590287:ADD590287 AMT590287:AMZ590287 AWP590287:AWV590287 BGL590287:BGR590287 BQH590287:BQN590287 CAD590287:CAJ590287 CJZ590287:CKF590287 CTV590287:CUB590287 DDR590287:DDX590287 DNN590287:DNT590287 DXJ590287:DXP590287 EHF590287:EHL590287 ERB590287:ERH590287 FAX590287:FBD590287 FKT590287:FKZ590287 FUP590287:FUV590287 GEL590287:GER590287 GOH590287:GON590287 GYD590287:GYJ590287 HHZ590287:HIF590287 HRV590287:HSB590287 IBR590287:IBX590287 ILN590287:ILT590287 IVJ590287:IVP590287 JFF590287:JFL590287 JPB590287:JPH590287 JYX590287:JZD590287 KIT590287:KIZ590287 KSP590287:KSV590287 LCL590287:LCR590287 LMH590287:LMN590287 LWD590287:LWJ590287 MFZ590287:MGF590287 MPV590287:MQB590287 MZR590287:MZX590287 NJN590287:NJT590287 NTJ590287:NTP590287 ODF590287:ODL590287 ONB590287:ONH590287 OWX590287:OXD590287 PGT590287:PGZ590287 PQP590287:PQV590287 QAL590287:QAR590287 QKH590287:QKN590287 QUD590287:QUJ590287 RDZ590287:REF590287 RNV590287:ROB590287 RXR590287:RXX590287 SHN590287:SHT590287 SRJ590287:SRP590287 TBF590287:TBL590287 TLB590287:TLH590287 TUX590287:TVD590287 UET590287:UEZ590287 UOP590287:UOV590287 UYL590287:UYR590287 VIH590287:VIN590287 VSD590287:VSJ590287 WBZ590287:WCF590287 WLV590287:WMB590287 WVR590287:WVX590287 JF655823:JL655823 TB655823:TH655823 ACX655823:ADD655823 AMT655823:AMZ655823 AWP655823:AWV655823 BGL655823:BGR655823 BQH655823:BQN655823 CAD655823:CAJ655823 CJZ655823:CKF655823 CTV655823:CUB655823 DDR655823:DDX655823 DNN655823:DNT655823 DXJ655823:DXP655823 EHF655823:EHL655823 ERB655823:ERH655823 FAX655823:FBD655823 FKT655823:FKZ655823 FUP655823:FUV655823 GEL655823:GER655823 GOH655823:GON655823 GYD655823:GYJ655823 HHZ655823:HIF655823 HRV655823:HSB655823 IBR655823:IBX655823 ILN655823:ILT655823 IVJ655823:IVP655823 JFF655823:JFL655823 JPB655823:JPH655823 JYX655823:JZD655823 KIT655823:KIZ655823 KSP655823:KSV655823 LCL655823:LCR655823 LMH655823:LMN655823 LWD655823:LWJ655823 MFZ655823:MGF655823 MPV655823:MQB655823 MZR655823:MZX655823 NJN655823:NJT655823 NTJ655823:NTP655823 ODF655823:ODL655823 ONB655823:ONH655823 OWX655823:OXD655823 PGT655823:PGZ655823 PQP655823:PQV655823 QAL655823:QAR655823 QKH655823:QKN655823 QUD655823:QUJ655823 RDZ655823:REF655823 RNV655823:ROB655823 RXR655823:RXX655823 SHN655823:SHT655823 SRJ655823:SRP655823 TBF655823:TBL655823 TLB655823:TLH655823 TUX655823:TVD655823 UET655823:UEZ655823 UOP655823:UOV655823 UYL655823:UYR655823 VIH655823:VIN655823 VSD655823:VSJ655823 WBZ655823:WCF655823 WLV655823:WMB655823 WVR655823:WVX655823 JF721359:JL721359 TB721359:TH721359 ACX721359:ADD721359 AMT721359:AMZ721359 AWP721359:AWV721359 BGL721359:BGR721359 BQH721359:BQN721359 CAD721359:CAJ721359 CJZ721359:CKF721359 CTV721359:CUB721359 DDR721359:DDX721359 DNN721359:DNT721359 DXJ721359:DXP721359 EHF721359:EHL721359 ERB721359:ERH721359 FAX721359:FBD721359 FKT721359:FKZ721359 FUP721359:FUV721359 GEL721359:GER721359 GOH721359:GON721359 GYD721359:GYJ721359 HHZ721359:HIF721359 HRV721359:HSB721359 IBR721359:IBX721359 ILN721359:ILT721359 IVJ721359:IVP721359 JFF721359:JFL721359 JPB721359:JPH721359 JYX721359:JZD721359 KIT721359:KIZ721359 KSP721359:KSV721359 LCL721359:LCR721359 LMH721359:LMN721359 LWD721359:LWJ721359 MFZ721359:MGF721359 MPV721359:MQB721359 MZR721359:MZX721359 NJN721359:NJT721359 NTJ721359:NTP721359 ODF721359:ODL721359 ONB721359:ONH721359 OWX721359:OXD721359 PGT721359:PGZ721359 PQP721359:PQV721359 QAL721359:QAR721359 QKH721359:QKN721359 QUD721359:QUJ721359 RDZ721359:REF721359 RNV721359:ROB721359 RXR721359:RXX721359 SHN721359:SHT721359 SRJ721359:SRP721359 TBF721359:TBL721359 TLB721359:TLH721359 TUX721359:TVD721359 UET721359:UEZ721359 UOP721359:UOV721359 UYL721359:UYR721359 VIH721359:VIN721359 VSD721359:VSJ721359 WBZ721359:WCF721359 WLV721359:WMB721359 WVR721359:WVX721359 JF786895:JL786895 TB786895:TH786895 ACX786895:ADD786895 AMT786895:AMZ786895 AWP786895:AWV786895 BGL786895:BGR786895 BQH786895:BQN786895 CAD786895:CAJ786895 CJZ786895:CKF786895 CTV786895:CUB786895 DDR786895:DDX786895 DNN786895:DNT786895 DXJ786895:DXP786895 EHF786895:EHL786895 ERB786895:ERH786895 FAX786895:FBD786895 FKT786895:FKZ786895 FUP786895:FUV786895 GEL786895:GER786895 GOH786895:GON786895 GYD786895:GYJ786895 HHZ786895:HIF786895 HRV786895:HSB786895 IBR786895:IBX786895 ILN786895:ILT786895 IVJ786895:IVP786895 JFF786895:JFL786895 JPB786895:JPH786895 JYX786895:JZD786895 KIT786895:KIZ786895 KSP786895:KSV786895 LCL786895:LCR786895 LMH786895:LMN786895 LWD786895:LWJ786895 MFZ786895:MGF786895 MPV786895:MQB786895 MZR786895:MZX786895 NJN786895:NJT786895 NTJ786895:NTP786895 ODF786895:ODL786895 ONB786895:ONH786895 OWX786895:OXD786895 PGT786895:PGZ786895 PQP786895:PQV786895 QAL786895:QAR786895 QKH786895:QKN786895 QUD786895:QUJ786895 RDZ786895:REF786895 RNV786895:ROB786895 RXR786895:RXX786895 SHN786895:SHT786895 SRJ786895:SRP786895 TBF786895:TBL786895 TLB786895:TLH786895 TUX786895:TVD786895 UET786895:UEZ786895 UOP786895:UOV786895 UYL786895:UYR786895 VIH786895:VIN786895 VSD786895:VSJ786895 WBZ786895:WCF786895 WLV786895:WMB786895 WVR786895:WVX786895 JF852431:JL852431 TB852431:TH852431 ACX852431:ADD852431 AMT852431:AMZ852431 AWP852431:AWV852431 BGL852431:BGR852431 BQH852431:BQN852431 CAD852431:CAJ852431 CJZ852431:CKF852431 CTV852431:CUB852431 DDR852431:DDX852431 DNN852431:DNT852431 DXJ852431:DXP852431 EHF852431:EHL852431 ERB852431:ERH852431 FAX852431:FBD852431 FKT852431:FKZ852431 FUP852431:FUV852431 GEL852431:GER852431 GOH852431:GON852431 GYD852431:GYJ852431 HHZ852431:HIF852431 HRV852431:HSB852431 IBR852431:IBX852431 ILN852431:ILT852431 IVJ852431:IVP852431 JFF852431:JFL852431 JPB852431:JPH852431 JYX852431:JZD852431 KIT852431:KIZ852431 KSP852431:KSV852431 LCL852431:LCR852431 LMH852431:LMN852431 LWD852431:LWJ852431 MFZ852431:MGF852431 MPV852431:MQB852431 MZR852431:MZX852431 NJN852431:NJT852431 NTJ852431:NTP852431 ODF852431:ODL852431 ONB852431:ONH852431 OWX852431:OXD852431 PGT852431:PGZ852431 PQP852431:PQV852431 QAL852431:QAR852431 QKH852431:QKN852431 QUD852431:QUJ852431 RDZ852431:REF852431 RNV852431:ROB852431 RXR852431:RXX852431 SHN852431:SHT852431 SRJ852431:SRP852431 TBF852431:TBL852431 TLB852431:TLH852431 TUX852431:TVD852431 UET852431:UEZ852431 UOP852431:UOV852431 UYL852431:UYR852431 VIH852431:VIN852431 VSD852431:VSJ852431 WBZ852431:WCF852431 WLV852431:WMB852431 WVR852431:WVX852431 JF917967:JL917967 TB917967:TH917967 ACX917967:ADD917967 AMT917967:AMZ917967 AWP917967:AWV917967 BGL917967:BGR917967 BQH917967:BQN917967 CAD917967:CAJ917967 CJZ917967:CKF917967 CTV917967:CUB917967 DDR917967:DDX917967 DNN917967:DNT917967 DXJ917967:DXP917967 EHF917967:EHL917967 ERB917967:ERH917967 FAX917967:FBD917967 FKT917967:FKZ917967 FUP917967:FUV917967 GEL917967:GER917967 GOH917967:GON917967 GYD917967:GYJ917967 HHZ917967:HIF917967 HRV917967:HSB917967 IBR917967:IBX917967 ILN917967:ILT917967 IVJ917967:IVP917967 JFF917967:JFL917967 JPB917967:JPH917967 JYX917967:JZD917967 KIT917967:KIZ917967 KSP917967:KSV917967 LCL917967:LCR917967 LMH917967:LMN917967 LWD917967:LWJ917967 MFZ917967:MGF917967 MPV917967:MQB917967 MZR917967:MZX917967 NJN917967:NJT917967 NTJ917967:NTP917967 ODF917967:ODL917967 ONB917967:ONH917967 OWX917967:OXD917967 PGT917967:PGZ917967 PQP917967:PQV917967 QAL917967:QAR917967 QKH917967:QKN917967 QUD917967:QUJ917967 RDZ917967:REF917967 RNV917967:ROB917967 RXR917967:RXX917967 SHN917967:SHT917967 SRJ917967:SRP917967 TBF917967:TBL917967 TLB917967:TLH917967 TUX917967:TVD917967 UET917967:UEZ917967 UOP917967:UOV917967 UYL917967:UYR917967 VIH917967:VIN917967 VSD917967:VSJ917967 WBZ917967:WCF917967 WLV917967:WMB917967 WVR917967:WVX917967 JF983503:JL983503 TB983503:TH983503 ACX983503:ADD983503 AMT983503:AMZ983503 AWP983503:AWV983503 BGL983503:BGR983503 BQH983503:BQN983503 CAD983503:CAJ983503 CJZ983503:CKF983503 CTV983503:CUB983503 DDR983503:DDX983503 DNN983503:DNT983503 DXJ983503:DXP983503 EHF983503:EHL983503 ERB983503:ERH983503 FAX983503:FBD983503 FKT983503:FKZ983503 FUP983503:FUV983503 GEL983503:GER983503 GOH983503:GON983503 GYD983503:GYJ983503 HHZ983503:HIF983503 HRV983503:HSB983503 IBR983503:IBX983503 ILN983503:ILT983503 IVJ983503:IVP983503 JFF983503:JFL983503 JPB983503:JPH983503 JYX983503:JZD983503 KIT983503:KIZ983503 KSP983503:KSV983503 LCL983503:LCR983503 LMH983503:LMN983503 LWD983503:LWJ983503 MFZ983503:MGF983503 MPV983503:MQB983503 MZR983503:MZX983503 NJN983503:NJT983503 NTJ983503:NTP983503 ODF983503:ODL983503 ONB983503:ONH983503 OWX983503:OXD983503 PGT983503:PGZ983503 PQP983503:PQV983503 QAL983503:QAR983503 QKH983503:QKN983503 QUD983503:QUJ983503 RDZ983503:REF983503 RNV983503:ROB983503 RXR983503:RXX983503 SHN983503:SHT983503 SRJ983503:SRP983503 TBF983503:TBL983503 TLB983503:TLH983503 TUX983503:TVD983503 UET983503:UEZ983503 UOP983503:UOV983503 UYL983503:UYR983503 VIH983503:VIN983503 VSD983503:VSJ983503 WBZ983503:WCF983503 WLV983503:WMB983503 WVR983503:WVX983503 JF66032:JK66035 TB66032:TG66035 ACX66032:ADC66035 AMT66032:AMY66035 AWP66032:AWU66035 BGL66032:BGQ66035 BQH66032:BQM66035 CAD66032:CAI66035 CJZ66032:CKE66035 CTV66032:CUA66035 DDR66032:DDW66035 DNN66032:DNS66035 DXJ66032:DXO66035 EHF66032:EHK66035 ERB66032:ERG66035 FAX66032:FBC66035 FKT66032:FKY66035 FUP66032:FUU66035 GEL66032:GEQ66035 GOH66032:GOM66035 GYD66032:GYI66035 HHZ66032:HIE66035 HRV66032:HSA66035 IBR66032:IBW66035 ILN66032:ILS66035 IVJ66032:IVO66035 JFF66032:JFK66035 JPB66032:JPG66035 JYX66032:JZC66035 KIT66032:KIY66035 KSP66032:KSU66035 LCL66032:LCQ66035 LMH66032:LMM66035 LWD66032:LWI66035 MFZ66032:MGE66035 MPV66032:MQA66035 MZR66032:MZW66035 NJN66032:NJS66035 NTJ66032:NTO66035 ODF66032:ODK66035 ONB66032:ONG66035 OWX66032:OXC66035 PGT66032:PGY66035 PQP66032:PQU66035 QAL66032:QAQ66035 QKH66032:QKM66035 QUD66032:QUI66035 RDZ66032:REE66035 RNV66032:ROA66035 RXR66032:RXW66035 SHN66032:SHS66035 SRJ66032:SRO66035 TBF66032:TBK66035 TLB66032:TLG66035 TUX66032:TVC66035 UET66032:UEY66035 UOP66032:UOU66035 UYL66032:UYQ66035 VIH66032:VIM66035 VSD66032:VSI66035 WBZ66032:WCE66035 WLV66032:WMA66035 WVR66032:WVW66035 JF131568:JK131571 TB131568:TG131571 ACX131568:ADC131571 AMT131568:AMY131571 AWP131568:AWU131571 BGL131568:BGQ131571 BQH131568:BQM131571 CAD131568:CAI131571 CJZ131568:CKE131571 CTV131568:CUA131571 DDR131568:DDW131571 DNN131568:DNS131571 DXJ131568:DXO131571 EHF131568:EHK131571 ERB131568:ERG131571 FAX131568:FBC131571 FKT131568:FKY131571 FUP131568:FUU131571 GEL131568:GEQ131571 GOH131568:GOM131571 GYD131568:GYI131571 HHZ131568:HIE131571 HRV131568:HSA131571 IBR131568:IBW131571 ILN131568:ILS131571 IVJ131568:IVO131571 JFF131568:JFK131571 JPB131568:JPG131571 JYX131568:JZC131571 KIT131568:KIY131571 KSP131568:KSU131571 LCL131568:LCQ131571 LMH131568:LMM131571 LWD131568:LWI131571 MFZ131568:MGE131571 MPV131568:MQA131571 MZR131568:MZW131571 NJN131568:NJS131571 NTJ131568:NTO131571 ODF131568:ODK131571 ONB131568:ONG131571 OWX131568:OXC131571 PGT131568:PGY131571 PQP131568:PQU131571 QAL131568:QAQ131571 QKH131568:QKM131571 QUD131568:QUI131571 RDZ131568:REE131571 RNV131568:ROA131571 RXR131568:RXW131571 SHN131568:SHS131571 SRJ131568:SRO131571 TBF131568:TBK131571 TLB131568:TLG131571 TUX131568:TVC131571 UET131568:UEY131571 UOP131568:UOU131571 UYL131568:UYQ131571 VIH131568:VIM131571 VSD131568:VSI131571 WBZ131568:WCE131571 WLV131568:WMA131571 WVR131568:WVW131571 JF197104:JK197107 TB197104:TG197107 ACX197104:ADC197107 AMT197104:AMY197107 AWP197104:AWU197107 BGL197104:BGQ197107 BQH197104:BQM197107 CAD197104:CAI197107 CJZ197104:CKE197107 CTV197104:CUA197107 DDR197104:DDW197107 DNN197104:DNS197107 DXJ197104:DXO197107 EHF197104:EHK197107 ERB197104:ERG197107 FAX197104:FBC197107 FKT197104:FKY197107 FUP197104:FUU197107 GEL197104:GEQ197107 GOH197104:GOM197107 GYD197104:GYI197107 HHZ197104:HIE197107 HRV197104:HSA197107 IBR197104:IBW197107 ILN197104:ILS197107 IVJ197104:IVO197107 JFF197104:JFK197107 JPB197104:JPG197107 JYX197104:JZC197107 KIT197104:KIY197107 KSP197104:KSU197107 LCL197104:LCQ197107 LMH197104:LMM197107 LWD197104:LWI197107 MFZ197104:MGE197107 MPV197104:MQA197107 MZR197104:MZW197107 NJN197104:NJS197107 NTJ197104:NTO197107 ODF197104:ODK197107 ONB197104:ONG197107 OWX197104:OXC197107 PGT197104:PGY197107 PQP197104:PQU197107 QAL197104:QAQ197107 QKH197104:QKM197107 QUD197104:QUI197107 RDZ197104:REE197107 RNV197104:ROA197107 RXR197104:RXW197107 SHN197104:SHS197107 SRJ197104:SRO197107 TBF197104:TBK197107 TLB197104:TLG197107 TUX197104:TVC197107 UET197104:UEY197107 UOP197104:UOU197107 UYL197104:UYQ197107 VIH197104:VIM197107 VSD197104:VSI197107 WBZ197104:WCE197107 WLV197104:WMA197107 WVR197104:WVW197107 JF262640:JK262643 TB262640:TG262643 ACX262640:ADC262643 AMT262640:AMY262643 AWP262640:AWU262643 BGL262640:BGQ262643 BQH262640:BQM262643 CAD262640:CAI262643 CJZ262640:CKE262643 CTV262640:CUA262643 DDR262640:DDW262643 DNN262640:DNS262643 DXJ262640:DXO262643 EHF262640:EHK262643 ERB262640:ERG262643 FAX262640:FBC262643 FKT262640:FKY262643 FUP262640:FUU262643 GEL262640:GEQ262643 GOH262640:GOM262643 GYD262640:GYI262643 HHZ262640:HIE262643 HRV262640:HSA262643 IBR262640:IBW262643 ILN262640:ILS262643 IVJ262640:IVO262643 JFF262640:JFK262643 JPB262640:JPG262643 JYX262640:JZC262643 KIT262640:KIY262643 KSP262640:KSU262643 LCL262640:LCQ262643 LMH262640:LMM262643 LWD262640:LWI262643 MFZ262640:MGE262643 MPV262640:MQA262643 MZR262640:MZW262643 NJN262640:NJS262643 NTJ262640:NTO262643 ODF262640:ODK262643 ONB262640:ONG262643 OWX262640:OXC262643 PGT262640:PGY262643 PQP262640:PQU262643 QAL262640:QAQ262643 QKH262640:QKM262643 QUD262640:QUI262643 RDZ262640:REE262643 RNV262640:ROA262643 RXR262640:RXW262643 SHN262640:SHS262643 SRJ262640:SRO262643 TBF262640:TBK262643 TLB262640:TLG262643 TUX262640:TVC262643 UET262640:UEY262643 UOP262640:UOU262643 UYL262640:UYQ262643 VIH262640:VIM262643 VSD262640:VSI262643 WBZ262640:WCE262643 WLV262640:WMA262643 WVR262640:WVW262643 JF328176:JK328179 TB328176:TG328179 ACX328176:ADC328179 AMT328176:AMY328179 AWP328176:AWU328179 BGL328176:BGQ328179 BQH328176:BQM328179 CAD328176:CAI328179 CJZ328176:CKE328179 CTV328176:CUA328179 DDR328176:DDW328179 DNN328176:DNS328179 DXJ328176:DXO328179 EHF328176:EHK328179 ERB328176:ERG328179 FAX328176:FBC328179 FKT328176:FKY328179 FUP328176:FUU328179 GEL328176:GEQ328179 GOH328176:GOM328179 GYD328176:GYI328179 HHZ328176:HIE328179 HRV328176:HSA328179 IBR328176:IBW328179 ILN328176:ILS328179 IVJ328176:IVO328179 JFF328176:JFK328179 JPB328176:JPG328179 JYX328176:JZC328179 KIT328176:KIY328179 KSP328176:KSU328179 LCL328176:LCQ328179 LMH328176:LMM328179 LWD328176:LWI328179 MFZ328176:MGE328179 MPV328176:MQA328179 MZR328176:MZW328179 NJN328176:NJS328179 NTJ328176:NTO328179 ODF328176:ODK328179 ONB328176:ONG328179 OWX328176:OXC328179 PGT328176:PGY328179 PQP328176:PQU328179 QAL328176:QAQ328179 QKH328176:QKM328179 QUD328176:QUI328179 RDZ328176:REE328179 RNV328176:ROA328179 RXR328176:RXW328179 SHN328176:SHS328179 SRJ328176:SRO328179 TBF328176:TBK328179 TLB328176:TLG328179 TUX328176:TVC328179 UET328176:UEY328179 UOP328176:UOU328179 UYL328176:UYQ328179 VIH328176:VIM328179 VSD328176:VSI328179 WBZ328176:WCE328179 WLV328176:WMA328179 WVR328176:WVW328179 JF393712:JK393715 TB393712:TG393715 ACX393712:ADC393715 AMT393712:AMY393715 AWP393712:AWU393715 BGL393712:BGQ393715 BQH393712:BQM393715 CAD393712:CAI393715 CJZ393712:CKE393715 CTV393712:CUA393715 DDR393712:DDW393715 DNN393712:DNS393715 DXJ393712:DXO393715 EHF393712:EHK393715 ERB393712:ERG393715 FAX393712:FBC393715 FKT393712:FKY393715 FUP393712:FUU393715 GEL393712:GEQ393715 GOH393712:GOM393715 GYD393712:GYI393715 HHZ393712:HIE393715 HRV393712:HSA393715 IBR393712:IBW393715 ILN393712:ILS393715 IVJ393712:IVO393715 JFF393712:JFK393715 JPB393712:JPG393715 JYX393712:JZC393715 KIT393712:KIY393715 KSP393712:KSU393715 LCL393712:LCQ393715 LMH393712:LMM393715 LWD393712:LWI393715 MFZ393712:MGE393715 MPV393712:MQA393715 MZR393712:MZW393715 NJN393712:NJS393715 NTJ393712:NTO393715 ODF393712:ODK393715 ONB393712:ONG393715 OWX393712:OXC393715 PGT393712:PGY393715 PQP393712:PQU393715 QAL393712:QAQ393715 QKH393712:QKM393715 QUD393712:QUI393715 RDZ393712:REE393715 RNV393712:ROA393715 RXR393712:RXW393715 SHN393712:SHS393715 SRJ393712:SRO393715 TBF393712:TBK393715 TLB393712:TLG393715 TUX393712:TVC393715 UET393712:UEY393715 UOP393712:UOU393715 UYL393712:UYQ393715 VIH393712:VIM393715 VSD393712:VSI393715 WBZ393712:WCE393715 WLV393712:WMA393715 WVR393712:WVW393715 JF459248:JK459251 TB459248:TG459251 ACX459248:ADC459251 AMT459248:AMY459251 AWP459248:AWU459251 BGL459248:BGQ459251 BQH459248:BQM459251 CAD459248:CAI459251 CJZ459248:CKE459251 CTV459248:CUA459251 DDR459248:DDW459251 DNN459248:DNS459251 DXJ459248:DXO459251 EHF459248:EHK459251 ERB459248:ERG459251 FAX459248:FBC459251 FKT459248:FKY459251 FUP459248:FUU459251 GEL459248:GEQ459251 GOH459248:GOM459251 GYD459248:GYI459251 HHZ459248:HIE459251 HRV459248:HSA459251 IBR459248:IBW459251 ILN459248:ILS459251 IVJ459248:IVO459251 JFF459248:JFK459251 JPB459248:JPG459251 JYX459248:JZC459251 KIT459248:KIY459251 KSP459248:KSU459251 LCL459248:LCQ459251 LMH459248:LMM459251 LWD459248:LWI459251 MFZ459248:MGE459251 MPV459248:MQA459251 MZR459248:MZW459251 NJN459248:NJS459251 NTJ459248:NTO459251 ODF459248:ODK459251 ONB459248:ONG459251 OWX459248:OXC459251 PGT459248:PGY459251 PQP459248:PQU459251 QAL459248:QAQ459251 QKH459248:QKM459251 QUD459248:QUI459251 RDZ459248:REE459251 RNV459248:ROA459251 RXR459248:RXW459251 SHN459248:SHS459251 SRJ459248:SRO459251 TBF459248:TBK459251 TLB459248:TLG459251 TUX459248:TVC459251 UET459248:UEY459251 UOP459248:UOU459251 UYL459248:UYQ459251 VIH459248:VIM459251 VSD459248:VSI459251 WBZ459248:WCE459251 WLV459248:WMA459251 WVR459248:WVW459251 JF524784:JK524787 TB524784:TG524787 ACX524784:ADC524787 AMT524784:AMY524787 AWP524784:AWU524787 BGL524784:BGQ524787 BQH524784:BQM524787 CAD524784:CAI524787 CJZ524784:CKE524787 CTV524784:CUA524787 DDR524784:DDW524787 DNN524784:DNS524787 DXJ524784:DXO524787 EHF524784:EHK524787 ERB524784:ERG524787 FAX524784:FBC524787 FKT524784:FKY524787 FUP524784:FUU524787 GEL524784:GEQ524787 GOH524784:GOM524787 GYD524784:GYI524787 HHZ524784:HIE524787 HRV524784:HSA524787 IBR524784:IBW524787 ILN524784:ILS524787 IVJ524784:IVO524787 JFF524784:JFK524787 JPB524784:JPG524787 JYX524784:JZC524787 KIT524784:KIY524787 KSP524784:KSU524787 LCL524784:LCQ524787 LMH524784:LMM524787 LWD524784:LWI524787 MFZ524784:MGE524787 MPV524784:MQA524787 MZR524784:MZW524787 NJN524784:NJS524787 NTJ524784:NTO524787 ODF524784:ODK524787 ONB524784:ONG524787 OWX524784:OXC524787 PGT524784:PGY524787 PQP524784:PQU524787 QAL524784:QAQ524787 QKH524784:QKM524787 QUD524784:QUI524787 RDZ524784:REE524787 RNV524784:ROA524787 RXR524784:RXW524787 SHN524784:SHS524787 SRJ524784:SRO524787 TBF524784:TBK524787 TLB524784:TLG524787 TUX524784:TVC524787 UET524784:UEY524787 UOP524784:UOU524787 UYL524784:UYQ524787 VIH524784:VIM524787 VSD524784:VSI524787 WBZ524784:WCE524787 WLV524784:WMA524787 WVR524784:WVW524787 JF590320:JK590323 TB590320:TG590323 ACX590320:ADC590323 AMT590320:AMY590323 AWP590320:AWU590323 BGL590320:BGQ590323 BQH590320:BQM590323 CAD590320:CAI590323 CJZ590320:CKE590323 CTV590320:CUA590323 DDR590320:DDW590323 DNN590320:DNS590323 DXJ590320:DXO590323 EHF590320:EHK590323 ERB590320:ERG590323 FAX590320:FBC590323 FKT590320:FKY590323 FUP590320:FUU590323 GEL590320:GEQ590323 GOH590320:GOM590323 GYD590320:GYI590323 HHZ590320:HIE590323 HRV590320:HSA590323 IBR590320:IBW590323 ILN590320:ILS590323 IVJ590320:IVO590323 JFF590320:JFK590323 JPB590320:JPG590323 JYX590320:JZC590323 KIT590320:KIY590323 KSP590320:KSU590323 LCL590320:LCQ590323 LMH590320:LMM590323 LWD590320:LWI590323 MFZ590320:MGE590323 MPV590320:MQA590323 MZR590320:MZW590323 NJN590320:NJS590323 NTJ590320:NTO590323 ODF590320:ODK590323 ONB590320:ONG590323 OWX590320:OXC590323 PGT590320:PGY590323 PQP590320:PQU590323 QAL590320:QAQ590323 QKH590320:QKM590323 QUD590320:QUI590323 RDZ590320:REE590323 RNV590320:ROA590323 RXR590320:RXW590323 SHN590320:SHS590323 SRJ590320:SRO590323 TBF590320:TBK590323 TLB590320:TLG590323 TUX590320:TVC590323 UET590320:UEY590323 UOP590320:UOU590323 UYL590320:UYQ590323 VIH590320:VIM590323 VSD590320:VSI590323 WBZ590320:WCE590323 WLV590320:WMA590323 WVR590320:WVW590323 JF655856:JK655859 TB655856:TG655859 ACX655856:ADC655859 AMT655856:AMY655859 AWP655856:AWU655859 BGL655856:BGQ655859 BQH655856:BQM655859 CAD655856:CAI655859 CJZ655856:CKE655859 CTV655856:CUA655859 DDR655856:DDW655859 DNN655856:DNS655859 DXJ655856:DXO655859 EHF655856:EHK655859 ERB655856:ERG655859 FAX655856:FBC655859 FKT655856:FKY655859 FUP655856:FUU655859 GEL655856:GEQ655859 GOH655856:GOM655859 GYD655856:GYI655859 HHZ655856:HIE655859 HRV655856:HSA655859 IBR655856:IBW655859 ILN655856:ILS655859 IVJ655856:IVO655859 JFF655856:JFK655859 JPB655856:JPG655859 JYX655856:JZC655859 KIT655856:KIY655859 KSP655856:KSU655859 LCL655856:LCQ655859 LMH655856:LMM655859 LWD655856:LWI655859 MFZ655856:MGE655859 MPV655856:MQA655859 MZR655856:MZW655859 NJN655856:NJS655859 NTJ655856:NTO655859 ODF655856:ODK655859 ONB655856:ONG655859 OWX655856:OXC655859 PGT655856:PGY655859 PQP655856:PQU655859 QAL655856:QAQ655859 QKH655856:QKM655859 QUD655856:QUI655859 RDZ655856:REE655859 RNV655856:ROA655859 RXR655856:RXW655859 SHN655856:SHS655859 SRJ655856:SRO655859 TBF655856:TBK655859 TLB655856:TLG655859 TUX655856:TVC655859 UET655856:UEY655859 UOP655856:UOU655859 UYL655856:UYQ655859 VIH655856:VIM655859 VSD655856:VSI655859 WBZ655856:WCE655859 WLV655856:WMA655859 WVR655856:WVW655859 JF721392:JK721395 TB721392:TG721395 ACX721392:ADC721395 AMT721392:AMY721395 AWP721392:AWU721395 BGL721392:BGQ721395 BQH721392:BQM721395 CAD721392:CAI721395 CJZ721392:CKE721395 CTV721392:CUA721395 DDR721392:DDW721395 DNN721392:DNS721395 DXJ721392:DXO721395 EHF721392:EHK721395 ERB721392:ERG721395 FAX721392:FBC721395 FKT721392:FKY721395 FUP721392:FUU721395 GEL721392:GEQ721395 GOH721392:GOM721395 GYD721392:GYI721395 HHZ721392:HIE721395 HRV721392:HSA721395 IBR721392:IBW721395 ILN721392:ILS721395 IVJ721392:IVO721395 JFF721392:JFK721395 JPB721392:JPG721395 JYX721392:JZC721395 KIT721392:KIY721395 KSP721392:KSU721395 LCL721392:LCQ721395 LMH721392:LMM721395 LWD721392:LWI721395 MFZ721392:MGE721395 MPV721392:MQA721395 MZR721392:MZW721395 NJN721392:NJS721395 NTJ721392:NTO721395 ODF721392:ODK721395 ONB721392:ONG721395 OWX721392:OXC721395 PGT721392:PGY721395 PQP721392:PQU721395 QAL721392:QAQ721395 QKH721392:QKM721395 QUD721392:QUI721395 RDZ721392:REE721395 RNV721392:ROA721395 RXR721392:RXW721395 SHN721392:SHS721395 SRJ721392:SRO721395 TBF721392:TBK721395 TLB721392:TLG721395 TUX721392:TVC721395 UET721392:UEY721395 UOP721392:UOU721395 UYL721392:UYQ721395 VIH721392:VIM721395 VSD721392:VSI721395 WBZ721392:WCE721395 WLV721392:WMA721395 WVR721392:WVW721395 JF786928:JK786931 TB786928:TG786931 ACX786928:ADC786931 AMT786928:AMY786931 AWP786928:AWU786931 BGL786928:BGQ786931 BQH786928:BQM786931 CAD786928:CAI786931 CJZ786928:CKE786931 CTV786928:CUA786931 DDR786928:DDW786931 DNN786928:DNS786931 DXJ786928:DXO786931 EHF786928:EHK786931 ERB786928:ERG786931 FAX786928:FBC786931 FKT786928:FKY786931 FUP786928:FUU786931 GEL786928:GEQ786931 GOH786928:GOM786931 GYD786928:GYI786931 HHZ786928:HIE786931 HRV786928:HSA786931 IBR786928:IBW786931 ILN786928:ILS786931 IVJ786928:IVO786931 JFF786928:JFK786931 JPB786928:JPG786931 JYX786928:JZC786931 KIT786928:KIY786931 KSP786928:KSU786931 LCL786928:LCQ786931 LMH786928:LMM786931 LWD786928:LWI786931 MFZ786928:MGE786931 MPV786928:MQA786931 MZR786928:MZW786931 NJN786928:NJS786931 NTJ786928:NTO786931 ODF786928:ODK786931 ONB786928:ONG786931 OWX786928:OXC786931 PGT786928:PGY786931 PQP786928:PQU786931 QAL786928:QAQ786931 QKH786928:QKM786931 QUD786928:QUI786931 RDZ786928:REE786931 RNV786928:ROA786931 RXR786928:RXW786931 SHN786928:SHS786931 SRJ786928:SRO786931 TBF786928:TBK786931 TLB786928:TLG786931 TUX786928:TVC786931 UET786928:UEY786931 UOP786928:UOU786931 UYL786928:UYQ786931 VIH786928:VIM786931 VSD786928:VSI786931 WBZ786928:WCE786931 WLV786928:WMA786931 WVR786928:WVW786931 JF852464:JK852467 TB852464:TG852467 ACX852464:ADC852467 AMT852464:AMY852467 AWP852464:AWU852467 BGL852464:BGQ852467 BQH852464:BQM852467 CAD852464:CAI852467 CJZ852464:CKE852467 CTV852464:CUA852467 DDR852464:DDW852467 DNN852464:DNS852467 DXJ852464:DXO852467 EHF852464:EHK852467 ERB852464:ERG852467 FAX852464:FBC852467 FKT852464:FKY852467 FUP852464:FUU852467 GEL852464:GEQ852467 GOH852464:GOM852467 GYD852464:GYI852467 HHZ852464:HIE852467 HRV852464:HSA852467 IBR852464:IBW852467 ILN852464:ILS852467 IVJ852464:IVO852467 JFF852464:JFK852467 JPB852464:JPG852467 JYX852464:JZC852467 KIT852464:KIY852467 KSP852464:KSU852467 LCL852464:LCQ852467 LMH852464:LMM852467 LWD852464:LWI852467 MFZ852464:MGE852467 MPV852464:MQA852467 MZR852464:MZW852467 NJN852464:NJS852467 NTJ852464:NTO852467 ODF852464:ODK852467 ONB852464:ONG852467 OWX852464:OXC852467 PGT852464:PGY852467 PQP852464:PQU852467 QAL852464:QAQ852467 QKH852464:QKM852467 QUD852464:QUI852467 RDZ852464:REE852467 RNV852464:ROA852467 RXR852464:RXW852467 SHN852464:SHS852467 SRJ852464:SRO852467 TBF852464:TBK852467 TLB852464:TLG852467 TUX852464:TVC852467 UET852464:UEY852467 UOP852464:UOU852467 UYL852464:UYQ852467 VIH852464:VIM852467 VSD852464:VSI852467 WBZ852464:WCE852467 WLV852464:WMA852467 WVR852464:WVW852467 JF918000:JK918003 TB918000:TG918003 ACX918000:ADC918003 AMT918000:AMY918003 AWP918000:AWU918003 BGL918000:BGQ918003 BQH918000:BQM918003 CAD918000:CAI918003 CJZ918000:CKE918003 CTV918000:CUA918003 DDR918000:DDW918003 DNN918000:DNS918003 DXJ918000:DXO918003 EHF918000:EHK918003 ERB918000:ERG918003 FAX918000:FBC918003 FKT918000:FKY918003 FUP918000:FUU918003 GEL918000:GEQ918003 GOH918000:GOM918003 GYD918000:GYI918003 HHZ918000:HIE918003 HRV918000:HSA918003 IBR918000:IBW918003 ILN918000:ILS918003 IVJ918000:IVO918003 JFF918000:JFK918003 JPB918000:JPG918003 JYX918000:JZC918003 KIT918000:KIY918003 KSP918000:KSU918003 LCL918000:LCQ918003 LMH918000:LMM918003 LWD918000:LWI918003 MFZ918000:MGE918003 MPV918000:MQA918003 MZR918000:MZW918003 NJN918000:NJS918003 NTJ918000:NTO918003 ODF918000:ODK918003 ONB918000:ONG918003 OWX918000:OXC918003 PGT918000:PGY918003 PQP918000:PQU918003 QAL918000:QAQ918003 QKH918000:QKM918003 QUD918000:QUI918003 RDZ918000:REE918003 RNV918000:ROA918003 RXR918000:RXW918003 SHN918000:SHS918003 SRJ918000:SRO918003 TBF918000:TBK918003 TLB918000:TLG918003 TUX918000:TVC918003 UET918000:UEY918003 UOP918000:UOU918003 UYL918000:UYQ918003 VIH918000:VIM918003 VSD918000:VSI918003 WBZ918000:WCE918003 WLV918000:WMA918003 WVR918000:WVW918003 JF983536:JK983539 TB983536:TG983539 ACX983536:ADC983539 AMT983536:AMY983539 AWP983536:AWU983539 BGL983536:BGQ983539 BQH983536:BQM983539 CAD983536:CAI983539 CJZ983536:CKE983539 CTV983536:CUA983539 DDR983536:DDW983539 DNN983536:DNS983539 DXJ983536:DXO983539 EHF983536:EHK983539 ERB983536:ERG983539 FAX983536:FBC983539 FKT983536:FKY983539 FUP983536:FUU983539 GEL983536:GEQ983539 GOH983536:GOM983539 GYD983536:GYI983539 HHZ983536:HIE983539 HRV983536:HSA983539 IBR983536:IBW983539 ILN983536:ILS983539 IVJ983536:IVO983539 JFF983536:JFK983539 JPB983536:JPG983539 JYX983536:JZC983539 KIT983536:KIY983539 KSP983536:KSU983539 LCL983536:LCQ983539 LMH983536:LMM983539 LWD983536:LWI983539 MFZ983536:MGE983539 MPV983536:MQA983539 MZR983536:MZW983539 NJN983536:NJS983539 NTJ983536:NTO983539 ODF983536:ODK983539 ONB983536:ONG983539 OWX983536:OXC983539 PGT983536:PGY983539 PQP983536:PQU983539 QAL983536:QAQ983539 QKH983536:QKM983539 QUD983536:QUI983539 RDZ983536:REE983539 RNV983536:ROA983539 RXR983536:RXW983539 SHN983536:SHS983539 SRJ983536:SRO983539 TBF983536:TBK983539 TLB983536:TLG983539 TUX983536:TVC983539 UET983536:UEY983539 UOP983536:UOU983539 UYL983536:UYQ983539 VIH983536:VIM983539 VSD983536:VSI983539 WBZ983536:WCE983539 WLV983536:WMA983539 WVR983536:WVW983539 Q66034:Q66035 JL66034:JL66035 TH66034:TH66035 ADD66034:ADD66035 AMZ66034:AMZ66035 AWV66034:AWV66035 BGR66034:BGR66035 BQN66034:BQN66035 CAJ66034:CAJ66035 CKF66034:CKF66035 CUB66034:CUB66035 DDX66034:DDX66035 DNT66034:DNT66035 DXP66034:DXP66035 EHL66034:EHL66035 ERH66034:ERH66035 FBD66034:FBD66035 FKZ66034:FKZ66035 FUV66034:FUV66035 GER66034:GER66035 GON66034:GON66035 GYJ66034:GYJ66035 HIF66034:HIF66035 HSB66034:HSB66035 IBX66034:IBX66035 ILT66034:ILT66035 IVP66034:IVP66035 JFL66034:JFL66035 JPH66034:JPH66035 JZD66034:JZD66035 KIZ66034:KIZ66035 KSV66034:KSV66035 LCR66034:LCR66035 LMN66034:LMN66035 LWJ66034:LWJ66035 MGF66034:MGF66035 MQB66034:MQB66035 MZX66034:MZX66035 NJT66034:NJT66035 NTP66034:NTP66035 ODL66034:ODL66035 ONH66034:ONH66035 OXD66034:OXD66035 PGZ66034:PGZ66035 PQV66034:PQV66035 QAR66034:QAR66035 QKN66034:QKN66035 QUJ66034:QUJ66035 REF66034:REF66035 ROB66034:ROB66035 RXX66034:RXX66035 SHT66034:SHT66035 SRP66034:SRP66035 TBL66034:TBL66035 TLH66034:TLH66035 TVD66034:TVD66035 UEZ66034:UEZ66035 UOV66034:UOV66035 UYR66034:UYR66035 VIN66034:VIN66035 VSJ66034:VSJ66035 WCF66034:WCF66035 WMB66034:WMB66035 WVX66034:WVX66035 Q131570:Q131571 JL131570:JL131571 TH131570:TH131571 ADD131570:ADD131571 AMZ131570:AMZ131571 AWV131570:AWV131571 BGR131570:BGR131571 BQN131570:BQN131571 CAJ131570:CAJ131571 CKF131570:CKF131571 CUB131570:CUB131571 DDX131570:DDX131571 DNT131570:DNT131571 DXP131570:DXP131571 EHL131570:EHL131571 ERH131570:ERH131571 FBD131570:FBD131571 FKZ131570:FKZ131571 FUV131570:FUV131571 GER131570:GER131571 GON131570:GON131571 GYJ131570:GYJ131571 HIF131570:HIF131571 HSB131570:HSB131571 IBX131570:IBX131571 ILT131570:ILT131571 IVP131570:IVP131571 JFL131570:JFL131571 JPH131570:JPH131571 JZD131570:JZD131571 KIZ131570:KIZ131571 KSV131570:KSV131571 LCR131570:LCR131571 LMN131570:LMN131571 LWJ131570:LWJ131571 MGF131570:MGF131571 MQB131570:MQB131571 MZX131570:MZX131571 NJT131570:NJT131571 NTP131570:NTP131571 ODL131570:ODL131571 ONH131570:ONH131571 OXD131570:OXD131571 PGZ131570:PGZ131571 PQV131570:PQV131571 QAR131570:QAR131571 QKN131570:QKN131571 QUJ131570:QUJ131571 REF131570:REF131571 ROB131570:ROB131571 RXX131570:RXX131571 SHT131570:SHT131571 SRP131570:SRP131571 TBL131570:TBL131571 TLH131570:TLH131571 TVD131570:TVD131571 UEZ131570:UEZ131571 UOV131570:UOV131571 UYR131570:UYR131571 VIN131570:VIN131571 VSJ131570:VSJ131571 WCF131570:WCF131571 WMB131570:WMB131571 WVX131570:WVX131571 Q197106:Q197107 JL197106:JL197107 TH197106:TH197107 ADD197106:ADD197107 AMZ197106:AMZ197107 AWV197106:AWV197107 BGR197106:BGR197107 BQN197106:BQN197107 CAJ197106:CAJ197107 CKF197106:CKF197107 CUB197106:CUB197107 DDX197106:DDX197107 DNT197106:DNT197107 DXP197106:DXP197107 EHL197106:EHL197107 ERH197106:ERH197107 FBD197106:FBD197107 FKZ197106:FKZ197107 FUV197106:FUV197107 GER197106:GER197107 GON197106:GON197107 GYJ197106:GYJ197107 HIF197106:HIF197107 HSB197106:HSB197107 IBX197106:IBX197107 ILT197106:ILT197107 IVP197106:IVP197107 JFL197106:JFL197107 JPH197106:JPH197107 JZD197106:JZD197107 KIZ197106:KIZ197107 KSV197106:KSV197107 LCR197106:LCR197107 LMN197106:LMN197107 LWJ197106:LWJ197107 MGF197106:MGF197107 MQB197106:MQB197107 MZX197106:MZX197107 NJT197106:NJT197107 NTP197106:NTP197107 ODL197106:ODL197107 ONH197106:ONH197107 OXD197106:OXD197107 PGZ197106:PGZ197107 PQV197106:PQV197107 QAR197106:QAR197107 QKN197106:QKN197107 QUJ197106:QUJ197107 REF197106:REF197107 ROB197106:ROB197107 RXX197106:RXX197107 SHT197106:SHT197107 SRP197106:SRP197107 TBL197106:TBL197107 TLH197106:TLH197107 TVD197106:TVD197107 UEZ197106:UEZ197107 UOV197106:UOV197107 UYR197106:UYR197107 VIN197106:VIN197107 VSJ197106:VSJ197107 WCF197106:WCF197107 WMB197106:WMB197107 WVX197106:WVX197107 Q262642:Q262643 JL262642:JL262643 TH262642:TH262643 ADD262642:ADD262643 AMZ262642:AMZ262643 AWV262642:AWV262643 BGR262642:BGR262643 BQN262642:BQN262643 CAJ262642:CAJ262643 CKF262642:CKF262643 CUB262642:CUB262643 DDX262642:DDX262643 DNT262642:DNT262643 DXP262642:DXP262643 EHL262642:EHL262643 ERH262642:ERH262643 FBD262642:FBD262643 FKZ262642:FKZ262643 FUV262642:FUV262643 GER262642:GER262643 GON262642:GON262643 GYJ262642:GYJ262643 HIF262642:HIF262643 HSB262642:HSB262643 IBX262642:IBX262643 ILT262642:ILT262643 IVP262642:IVP262643 JFL262642:JFL262643 JPH262642:JPH262643 JZD262642:JZD262643 KIZ262642:KIZ262643 KSV262642:KSV262643 LCR262642:LCR262643 LMN262642:LMN262643 LWJ262642:LWJ262643 MGF262642:MGF262643 MQB262642:MQB262643 MZX262642:MZX262643 NJT262642:NJT262643 NTP262642:NTP262643 ODL262642:ODL262643 ONH262642:ONH262643 OXD262642:OXD262643 PGZ262642:PGZ262643 PQV262642:PQV262643 QAR262642:QAR262643 QKN262642:QKN262643 QUJ262642:QUJ262643 REF262642:REF262643 ROB262642:ROB262643 RXX262642:RXX262643 SHT262642:SHT262643 SRP262642:SRP262643 TBL262642:TBL262643 TLH262642:TLH262643 TVD262642:TVD262643 UEZ262642:UEZ262643 UOV262642:UOV262643 UYR262642:UYR262643 VIN262642:VIN262643 VSJ262642:VSJ262643 WCF262642:WCF262643 WMB262642:WMB262643 WVX262642:WVX262643 Q328178:Q328179 JL328178:JL328179 TH328178:TH328179 ADD328178:ADD328179 AMZ328178:AMZ328179 AWV328178:AWV328179 BGR328178:BGR328179 BQN328178:BQN328179 CAJ328178:CAJ328179 CKF328178:CKF328179 CUB328178:CUB328179 DDX328178:DDX328179 DNT328178:DNT328179 DXP328178:DXP328179 EHL328178:EHL328179 ERH328178:ERH328179 FBD328178:FBD328179 FKZ328178:FKZ328179 FUV328178:FUV328179 GER328178:GER328179 GON328178:GON328179 GYJ328178:GYJ328179 HIF328178:HIF328179 HSB328178:HSB328179 IBX328178:IBX328179 ILT328178:ILT328179 IVP328178:IVP328179 JFL328178:JFL328179 JPH328178:JPH328179 JZD328178:JZD328179 KIZ328178:KIZ328179 KSV328178:KSV328179 LCR328178:LCR328179 LMN328178:LMN328179 LWJ328178:LWJ328179 MGF328178:MGF328179 MQB328178:MQB328179 MZX328178:MZX328179 NJT328178:NJT328179 NTP328178:NTP328179 ODL328178:ODL328179 ONH328178:ONH328179 OXD328178:OXD328179 PGZ328178:PGZ328179 PQV328178:PQV328179 QAR328178:QAR328179 QKN328178:QKN328179 QUJ328178:QUJ328179 REF328178:REF328179 ROB328178:ROB328179 RXX328178:RXX328179 SHT328178:SHT328179 SRP328178:SRP328179 TBL328178:TBL328179 TLH328178:TLH328179 TVD328178:TVD328179 UEZ328178:UEZ328179 UOV328178:UOV328179 UYR328178:UYR328179 VIN328178:VIN328179 VSJ328178:VSJ328179 WCF328178:WCF328179 WMB328178:WMB328179 WVX328178:WVX328179 Q393714:Q393715 JL393714:JL393715 TH393714:TH393715 ADD393714:ADD393715 AMZ393714:AMZ393715 AWV393714:AWV393715 BGR393714:BGR393715 BQN393714:BQN393715 CAJ393714:CAJ393715 CKF393714:CKF393715 CUB393714:CUB393715 DDX393714:DDX393715 DNT393714:DNT393715 DXP393714:DXP393715 EHL393714:EHL393715 ERH393714:ERH393715 FBD393714:FBD393715 FKZ393714:FKZ393715 FUV393714:FUV393715 GER393714:GER393715 GON393714:GON393715 GYJ393714:GYJ393715 HIF393714:HIF393715 HSB393714:HSB393715 IBX393714:IBX393715 ILT393714:ILT393715 IVP393714:IVP393715 JFL393714:JFL393715 JPH393714:JPH393715 JZD393714:JZD393715 KIZ393714:KIZ393715 KSV393714:KSV393715 LCR393714:LCR393715 LMN393714:LMN393715 LWJ393714:LWJ393715 MGF393714:MGF393715 MQB393714:MQB393715 MZX393714:MZX393715 NJT393714:NJT393715 NTP393714:NTP393715 ODL393714:ODL393715 ONH393714:ONH393715 OXD393714:OXD393715 PGZ393714:PGZ393715 PQV393714:PQV393715 QAR393714:QAR393715 QKN393714:QKN393715 QUJ393714:QUJ393715 REF393714:REF393715 ROB393714:ROB393715 RXX393714:RXX393715 SHT393714:SHT393715 SRP393714:SRP393715 TBL393714:TBL393715 TLH393714:TLH393715 TVD393714:TVD393715 UEZ393714:UEZ393715 UOV393714:UOV393715 UYR393714:UYR393715 VIN393714:VIN393715 VSJ393714:VSJ393715 WCF393714:WCF393715 WMB393714:WMB393715 WVX393714:WVX393715 Q459250:Q459251 JL459250:JL459251 TH459250:TH459251 ADD459250:ADD459251 AMZ459250:AMZ459251 AWV459250:AWV459251 BGR459250:BGR459251 BQN459250:BQN459251 CAJ459250:CAJ459251 CKF459250:CKF459251 CUB459250:CUB459251 DDX459250:DDX459251 DNT459250:DNT459251 DXP459250:DXP459251 EHL459250:EHL459251 ERH459250:ERH459251 FBD459250:FBD459251 FKZ459250:FKZ459251 FUV459250:FUV459251 GER459250:GER459251 GON459250:GON459251 GYJ459250:GYJ459251 HIF459250:HIF459251 HSB459250:HSB459251 IBX459250:IBX459251 ILT459250:ILT459251 IVP459250:IVP459251 JFL459250:JFL459251 JPH459250:JPH459251 JZD459250:JZD459251 KIZ459250:KIZ459251 KSV459250:KSV459251 LCR459250:LCR459251 LMN459250:LMN459251 LWJ459250:LWJ459251 MGF459250:MGF459251 MQB459250:MQB459251 MZX459250:MZX459251 NJT459250:NJT459251 NTP459250:NTP459251 ODL459250:ODL459251 ONH459250:ONH459251 OXD459250:OXD459251 PGZ459250:PGZ459251 PQV459250:PQV459251 QAR459250:QAR459251 QKN459250:QKN459251 QUJ459250:QUJ459251 REF459250:REF459251 ROB459250:ROB459251 RXX459250:RXX459251 SHT459250:SHT459251 SRP459250:SRP459251 TBL459250:TBL459251 TLH459250:TLH459251 TVD459250:TVD459251 UEZ459250:UEZ459251 UOV459250:UOV459251 UYR459250:UYR459251 VIN459250:VIN459251 VSJ459250:VSJ459251 WCF459250:WCF459251 WMB459250:WMB459251 WVX459250:WVX459251 Q524786:Q524787 JL524786:JL524787 TH524786:TH524787 ADD524786:ADD524787 AMZ524786:AMZ524787 AWV524786:AWV524787 BGR524786:BGR524787 BQN524786:BQN524787 CAJ524786:CAJ524787 CKF524786:CKF524787 CUB524786:CUB524787 DDX524786:DDX524787 DNT524786:DNT524787 DXP524786:DXP524787 EHL524786:EHL524787 ERH524786:ERH524787 FBD524786:FBD524787 FKZ524786:FKZ524787 FUV524786:FUV524787 GER524786:GER524787 GON524786:GON524787 GYJ524786:GYJ524787 HIF524786:HIF524787 HSB524786:HSB524787 IBX524786:IBX524787 ILT524786:ILT524787 IVP524786:IVP524787 JFL524786:JFL524787 JPH524786:JPH524787 JZD524786:JZD524787 KIZ524786:KIZ524787 KSV524786:KSV524787 LCR524786:LCR524787 LMN524786:LMN524787 LWJ524786:LWJ524787 MGF524786:MGF524787 MQB524786:MQB524787 MZX524786:MZX524787 NJT524786:NJT524787 NTP524786:NTP524787 ODL524786:ODL524787 ONH524786:ONH524787 OXD524786:OXD524787 PGZ524786:PGZ524787 PQV524786:PQV524787 QAR524786:QAR524787 QKN524786:QKN524787 QUJ524786:QUJ524787 REF524786:REF524787 ROB524786:ROB524787 RXX524786:RXX524787 SHT524786:SHT524787 SRP524786:SRP524787 TBL524786:TBL524787 TLH524786:TLH524787 TVD524786:TVD524787 UEZ524786:UEZ524787 UOV524786:UOV524787 UYR524786:UYR524787 VIN524786:VIN524787 VSJ524786:VSJ524787 WCF524786:WCF524787 WMB524786:WMB524787 WVX524786:WVX524787 Q590322:Q590323 JL590322:JL590323 TH590322:TH590323 ADD590322:ADD590323 AMZ590322:AMZ590323 AWV590322:AWV590323 BGR590322:BGR590323 BQN590322:BQN590323 CAJ590322:CAJ590323 CKF590322:CKF590323 CUB590322:CUB590323 DDX590322:DDX590323 DNT590322:DNT590323 DXP590322:DXP590323 EHL590322:EHL590323 ERH590322:ERH590323 FBD590322:FBD590323 FKZ590322:FKZ590323 FUV590322:FUV590323 GER590322:GER590323 GON590322:GON590323 GYJ590322:GYJ590323 HIF590322:HIF590323 HSB590322:HSB590323 IBX590322:IBX590323 ILT590322:ILT590323 IVP590322:IVP590323 JFL590322:JFL590323 JPH590322:JPH590323 JZD590322:JZD590323 KIZ590322:KIZ590323 KSV590322:KSV590323 LCR590322:LCR590323 LMN590322:LMN590323 LWJ590322:LWJ590323 MGF590322:MGF590323 MQB590322:MQB590323 MZX590322:MZX590323 NJT590322:NJT590323 NTP590322:NTP590323 ODL590322:ODL590323 ONH590322:ONH590323 OXD590322:OXD590323 PGZ590322:PGZ590323 PQV590322:PQV590323 QAR590322:QAR590323 QKN590322:QKN590323 QUJ590322:QUJ590323 REF590322:REF590323 ROB590322:ROB590323 RXX590322:RXX590323 SHT590322:SHT590323 SRP590322:SRP590323 TBL590322:TBL590323 TLH590322:TLH590323 TVD590322:TVD590323 UEZ590322:UEZ590323 UOV590322:UOV590323 UYR590322:UYR590323 VIN590322:VIN590323 VSJ590322:VSJ590323 WCF590322:WCF590323 WMB590322:WMB590323 WVX590322:WVX590323 Q655858:Q655859 JL655858:JL655859 TH655858:TH655859 ADD655858:ADD655859 AMZ655858:AMZ655859 AWV655858:AWV655859 BGR655858:BGR655859 BQN655858:BQN655859 CAJ655858:CAJ655859 CKF655858:CKF655859 CUB655858:CUB655859 DDX655858:DDX655859 DNT655858:DNT655859 DXP655858:DXP655859 EHL655858:EHL655859 ERH655858:ERH655859 FBD655858:FBD655859 FKZ655858:FKZ655859 FUV655858:FUV655859 GER655858:GER655859 GON655858:GON655859 GYJ655858:GYJ655859 HIF655858:HIF655859 HSB655858:HSB655859 IBX655858:IBX655859 ILT655858:ILT655859 IVP655858:IVP655859 JFL655858:JFL655859 JPH655858:JPH655859 JZD655858:JZD655859 KIZ655858:KIZ655859 KSV655858:KSV655859 LCR655858:LCR655859 LMN655858:LMN655859 LWJ655858:LWJ655859 MGF655858:MGF655859 MQB655858:MQB655859 MZX655858:MZX655859 NJT655858:NJT655859 NTP655858:NTP655859 ODL655858:ODL655859 ONH655858:ONH655859 OXD655858:OXD655859 PGZ655858:PGZ655859 PQV655858:PQV655859 QAR655858:QAR655859 QKN655858:QKN655859 QUJ655858:QUJ655859 REF655858:REF655859 ROB655858:ROB655859 RXX655858:RXX655859 SHT655858:SHT655859 SRP655858:SRP655859 TBL655858:TBL655859 TLH655858:TLH655859 TVD655858:TVD655859 UEZ655858:UEZ655859 UOV655858:UOV655859 UYR655858:UYR655859 VIN655858:VIN655859 VSJ655858:VSJ655859 WCF655858:WCF655859 WMB655858:WMB655859 WVX655858:WVX655859 Q721394:Q721395 JL721394:JL721395 TH721394:TH721395 ADD721394:ADD721395 AMZ721394:AMZ721395 AWV721394:AWV721395 BGR721394:BGR721395 BQN721394:BQN721395 CAJ721394:CAJ721395 CKF721394:CKF721395 CUB721394:CUB721395 DDX721394:DDX721395 DNT721394:DNT721395 DXP721394:DXP721395 EHL721394:EHL721395 ERH721394:ERH721395 FBD721394:FBD721395 FKZ721394:FKZ721395 FUV721394:FUV721395 GER721394:GER721395 GON721394:GON721395 GYJ721394:GYJ721395 HIF721394:HIF721395 HSB721394:HSB721395 IBX721394:IBX721395 ILT721394:ILT721395 IVP721394:IVP721395 JFL721394:JFL721395 JPH721394:JPH721395 JZD721394:JZD721395 KIZ721394:KIZ721395 KSV721394:KSV721395 LCR721394:LCR721395 LMN721394:LMN721395 LWJ721394:LWJ721395 MGF721394:MGF721395 MQB721394:MQB721395 MZX721394:MZX721395 NJT721394:NJT721395 NTP721394:NTP721395 ODL721394:ODL721395 ONH721394:ONH721395 OXD721394:OXD721395 PGZ721394:PGZ721395 PQV721394:PQV721395 QAR721394:QAR721395 QKN721394:QKN721395 QUJ721394:QUJ721395 REF721394:REF721395 ROB721394:ROB721395 RXX721394:RXX721395 SHT721394:SHT721395 SRP721394:SRP721395 TBL721394:TBL721395 TLH721394:TLH721395 TVD721394:TVD721395 UEZ721394:UEZ721395 UOV721394:UOV721395 UYR721394:UYR721395 VIN721394:VIN721395 VSJ721394:VSJ721395 WCF721394:WCF721395 WMB721394:WMB721395 WVX721394:WVX721395 Q786930:Q786931 JL786930:JL786931 TH786930:TH786931 ADD786930:ADD786931 AMZ786930:AMZ786931 AWV786930:AWV786931 BGR786930:BGR786931 BQN786930:BQN786931 CAJ786930:CAJ786931 CKF786930:CKF786931 CUB786930:CUB786931 DDX786930:DDX786931 DNT786930:DNT786931 DXP786930:DXP786931 EHL786930:EHL786931 ERH786930:ERH786931 FBD786930:FBD786931 FKZ786930:FKZ786931 FUV786930:FUV786931 GER786930:GER786931 GON786930:GON786931 GYJ786930:GYJ786931 HIF786930:HIF786931 HSB786930:HSB786931 IBX786930:IBX786931 ILT786930:ILT786931 IVP786930:IVP786931 JFL786930:JFL786931 JPH786930:JPH786931 JZD786930:JZD786931 KIZ786930:KIZ786931 KSV786930:KSV786931 LCR786930:LCR786931 LMN786930:LMN786931 LWJ786930:LWJ786931 MGF786930:MGF786931 MQB786930:MQB786931 MZX786930:MZX786931 NJT786930:NJT786931 NTP786930:NTP786931 ODL786930:ODL786931 ONH786930:ONH786931 OXD786930:OXD786931 PGZ786930:PGZ786931 PQV786930:PQV786931 QAR786930:QAR786931 QKN786930:QKN786931 QUJ786930:QUJ786931 REF786930:REF786931 ROB786930:ROB786931 RXX786930:RXX786931 SHT786930:SHT786931 SRP786930:SRP786931 TBL786930:TBL786931 TLH786930:TLH786931 TVD786930:TVD786931 UEZ786930:UEZ786931 UOV786930:UOV786931 UYR786930:UYR786931 VIN786930:VIN786931 VSJ786930:VSJ786931 WCF786930:WCF786931 WMB786930:WMB786931 WVX786930:WVX786931 Q852466:Q852467 JL852466:JL852467 TH852466:TH852467 ADD852466:ADD852467 AMZ852466:AMZ852467 AWV852466:AWV852467 BGR852466:BGR852467 BQN852466:BQN852467 CAJ852466:CAJ852467 CKF852466:CKF852467 CUB852466:CUB852467 DDX852466:DDX852467 DNT852466:DNT852467 DXP852466:DXP852467 EHL852466:EHL852467 ERH852466:ERH852467 FBD852466:FBD852467 FKZ852466:FKZ852467 FUV852466:FUV852467 GER852466:GER852467 GON852466:GON852467 GYJ852466:GYJ852467 HIF852466:HIF852467 HSB852466:HSB852467 IBX852466:IBX852467 ILT852466:ILT852467 IVP852466:IVP852467 JFL852466:JFL852467 JPH852466:JPH852467 JZD852466:JZD852467 KIZ852466:KIZ852467 KSV852466:KSV852467 LCR852466:LCR852467 LMN852466:LMN852467 LWJ852466:LWJ852467 MGF852466:MGF852467 MQB852466:MQB852467 MZX852466:MZX852467 NJT852466:NJT852467 NTP852466:NTP852467 ODL852466:ODL852467 ONH852466:ONH852467 OXD852466:OXD852467 PGZ852466:PGZ852467 PQV852466:PQV852467 QAR852466:QAR852467 QKN852466:QKN852467 QUJ852466:QUJ852467 REF852466:REF852467 ROB852466:ROB852467 RXX852466:RXX852467 SHT852466:SHT852467 SRP852466:SRP852467 TBL852466:TBL852467 TLH852466:TLH852467 TVD852466:TVD852467 UEZ852466:UEZ852467 UOV852466:UOV852467 UYR852466:UYR852467 VIN852466:VIN852467 VSJ852466:VSJ852467 WCF852466:WCF852467 WMB852466:WMB852467 WVX852466:WVX852467 Q918002:Q918003 JL918002:JL918003 TH918002:TH918003 ADD918002:ADD918003 AMZ918002:AMZ918003 AWV918002:AWV918003 BGR918002:BGR918003 BQN918002:BQN918003 CAJ918002:CAJ918003 CKF918002:CKF918003 CUB918002:CUB918003 DDX918002:DDX918003 DNT918002:DNT918003 DXP918002:DXP918003 EHL918002:EHL918003 ERH918002:ERH918003 FBD918002:FBD918003 FKZ918002:FKZ918003 FUV918002:FUV918003 GER918002:GER918003 GON918002:GON918003 GYJ918002:GYJ918003 HIF918002:HIF918003 HSB918002:HSB918003 IBX918002:IBX918003 ILT918002:ILT918003 IVP918002:IVP918003 JFL918002:JFL918003 JPH918002:JPH918003 JZD918002:JZD918003 KIZ918002:KIZ918003 KSV918002:KSV918003 LCR918002:LCR918003 LMN918002:LMN918003 LWJ918002:LWJ918003 MGF918002:MGF918003 MQB918002:MQB918003 MZX918002:MZX918003 NJT918002:NJT918003 NTP918002:NTP918003 ODL918002:ODL918003 ONH918002:ONH918003 OXD918002:OXD918003 PGZ918002:PGZ918003 PQV918002:PQV918003 QAR918002:QAR918003 QKN918002:QKN918003 QUJ918002:QUJ918003 REF918002:REF918003 ROB918002:ROB918003 RXX918002:RXX918003 SHT918002:SHT918003 SRP918002:SRP918003 TBL918002:TBL918003 TLH918002:TLH918003 TVD918002:TVD918003 UEZ918002:UEZ918003 UOV918002:UOV918003 UYR918002:UYR918003 VIN918002:VIN918003 VSJ918002:VSJ918003 WCF918002:WCF918003 WMB918002:WMB918003 WVX918002:WVX918003 Q983538:Q983539 JL983538:JL983539 TH983538:TH983539 ADD983538:ADD983539 AMZ983538:AMZ983539 AWV983538:AWV983539 BGR983538:BGR983539 BQN983538:BQN983539 CAJ983538:CAJ983539 CKF983538:CKF983539 CUB983538:CUB983539 DDX983538:DDX983539 DNT983538:DNT983539 DXP983538:DXP983539 EHL983538:EHL983539 ERH983538:ERH983539 FBD983538:FBD983539 FKZ983538:FKZ983539 FUV983538:FUV983539 GER983538:GER983539 GON983538:GON983539 GYJ983538:GYJ983539 HIF983538:HIF983539 HSB983538:HSB983539 IBX983538:IBX983539 ILT983538:ILT983539 IVP983538:IVP983539 JFL983538:JFL983539 JPH983538:JPH983539 JZD983538:JZD983539 KIZ983538:KIZ983539 KSV983538:KSV983539 LCR983538:LCR983539 LMN983538:LMN983539 LWJ983538:LWJ983539 MGF983538:MGF983539 MQB983538:MQB983539 MZX983538:MZX983539 NJT983538:NJT983539 NTP983538:NTP983539 ODL983538:ODL983539 ONH983538:ONH983539 OXD983538:OXD983539 PGZ983538:PGZ983539 PQV983538:PQV983539 QAR983538:QAR983539 QKN983538:QKN983539 QUJ983538:QUJ983539 REF983538:REF983539 ROB983538:ROB983539 RXX983538:RXX983539 SHT983538:SHT983539 SRP983538:SRP983539 TBL983538:TBL983539 TLH983538:TLH983539 TVD983538:TVD983539 UEZ983538:UEZ983539 UOV983538:UOV983539 UYR983538:UYR983539 VIN983538:VIN983539 VSJ983538:VSJ983539 WCF983538:WCF983539 WMB983538:WMB983539 WVX983538:WVX983539 JJ66030:JL66030 TF66030:TH66030 ADB66030:ADD66030 AMX66030:AMZ66030 AWT66030:AWV66030 BGP66030:BGR66030 BQL66030:BQN66030 CAH66030:CAJ66030 CKD66030:CKF66030 CTZ66030:CUB66030 DDV66030:DDX66030 DNR66030:DNT66030 DXN66030:DXP66030 EHJ66030:EHL66030 ERF66030:ERH66030 FBB66030:FBD66030 FKX66030:FKZ66030 FUT66030:FUV66030 GEP66030:GER66030 GOL66030:GON66030 GYH66030:GYJ66030 HID66030:HIF66030 HRZ66030:HSB66030 IBV66030:IBX66030 ILR66030:ILT66030 IVN66030:IVP66030 JFJ66030:JFL66030 JPF66030:JPH66030 JZB66030:JZD66030 KIX66030:KIZ66030 KST66030:KSV66030 LCP66030:LCR66030 LML66030:LMN66030 LWH66030:LWJ66030 MGD66030:MGF66030 MPZ66030:MQB66030 MZV66030:MZX66030 NJR66030:NJT66030 NTN66030:NTP66030 ODJ66030:ODL66030 ONF66030:ONH66030 OXB66030:OXD66030 PGX66030:PGZ66030 PQT66030:PQV66030 QAP66030:QAR66030 QKL66030:QKN66030 QUH66030:QUJ66030 RED66030:REF66030 RNZ66030:ROB66030 RXV66030:RXX66030 SHR66030:SHT66030 SRN66030:SRP66030 TBJ66030:TBL66030 TLF66030:TLH66030 TVB66030:TVD66030 UEX66030:UEZ66030 UOT66030:UOV66030 UYP66030:UYR66030 VIL66030:VIN66030 VSH66030:VSJ66030 WCD66030:WCF66030 WLZ66030:WMB66030 WVV66030:WVX66030 JJ131566:JL131566 TF131566:TH131566 ADB131566:ADD131566 AMX131566:AMZ131566 AWT131566:AWV131566 BGP131566:BGR131566 BQL131566:BQN131566 CAH131566:CAJ131566 CKD131566:CKF131566 CTZ131566:CUB131566 DDV131566:DDX131566 DNR131566:DNT131566 DXN131566:DXP131566 EHJ131566:EHL131566 ERF131566:ERH131566 FBB131566:FBD131566 FKX131566:FKZ131566 FUT131566:FUV131566 GEP131566:GER131566 GOL131566:GON131566 GYH131566:GYJ131566 HID131566:HIF131566 HRZ131566:HSB131566 IBV131566:IBX131566 ILR131566:ILT131566 IVN131566:IVP131566 JFJ131566:JFL131566 JPF131566:JPH131566 JZB131566:JZD131566 KIX131566:KIZ131566 KST131566:KSV131566 LCP131566:LCR131566 LML131566:LMN131566 LWH131566:LWJ131566 MGD131566:MGF131566 MPZ131566:MQB131566 MZV131566:MZX131566 NJR131566:NJT131566 NTN131566:NTP131566 ODJ131566:ODL131566 ONF131566:ONH131566 OXB131566:OXD131566 PGX131566:PGZ131566 PQT131566:PQV131566 QAP131566:QAR131566 QKL131566:QKN131566 QUH131566:QUJ131566 RED131566:REF131566 RNZ131566:ROB131566 RXV131566:RXX131566 SHR131566:SHT131566 SRN131566:SRP131566 TBJ131566:TBL131566 TLF131566:TLH131566 TVB131566:TVD131566 UEX131566:UEZ131566 UOT131566:UOV131566 UYP131566:UYR131566 VIL131566:VIN131566 VSH131566:VSJ131566 WCD131566:WCF131566 WLZ131566:WMB131566 WVV131566:WVX131566 JJ197102:JL197102 TF197102:TH197102 ADB197102:ADD197102 AMX197102:AMZ197102 AWT197102:AWV197102 BGP197102:BGR197102 BQL197102:BQN197102 CAH197102:CAJ197102 CKD197102:CKF197102 CTZ197102:CUB197102 DDV197102:DDX197102 DNR197102:DNT197102 DXN197102:DXP197102 EHJ197102:EHL197102 ERF197102:ERH197102 FBB197102:FBD197102 FKX197102:FKZ197102 FUT197102:FUV197102 GEP197102:GER197102 GOL197102:GON197102 GYH197102:GYJ197102 HID197102:HIF197102 HRZ197102:HSB197102 IBV197102:IBX197102 ILR197102:ILT197102 IVN197102:IVP197102 JFJ197102:JFL197102 JPF197102:JPH197102 JZB197102:JZD197102 KIX197102:KIZ197102 KST197102:KSV197102 LCP197102:LCR197102 LML197102:LMN197102 LWH197102:LWJ197102 MGD197102:MGF197102 MPZ197102:MQB197102 MZV197102:MZX197102 NJR197102:NJT197102 NTN197102:NTP197102 ODJ197102:ODL197102 ONF197102:ONH197102 OXB197102:OXD197102 PGX197102:PGZ197102 PQT197102:PQV197102 QAP197102:QAR197102 QKL197102:QKN197102 QUH197102:QUJ197102 RED197102:REF197102 RNZ197102:ROB197102 RXV197102:RXX197102 SHR197102:SHT197102 SRN197102:SRP197102 TBJ197102:TBL197102 TLF197102:TLH197102 TVB197102:TVD197102 UEX197102:UEZ197102 UOT197102:UOV197102 UYP197102:UYR197102 VIL197102:VIN197102 VSH197102:VSJ197102 WCD197102:WCF197102 WLZ197102:WMB197102 WVV197102:WVX197102 JJ262638:JL262638 TF262638:TH262638 ADB262638:ADD262638 AMX262638:AMZ262638 AWT262638:AWV262638 BGP262638:BGR262638 BQL262638:BQN262638 CAH262638:CAJ262638 CKD262638:CKF262638 CTZ262638:CUB262638 DDV262638:DDX262638 DNR262638:DNT262638 DXN262638:DXP262638 EHJ262638:EHL262638 ERF262638:ERH262638 FBB262638:FBD262638 FKX262638:FKZ262638 FUT262638:FUV262638 GEP262638:GER262638 GOL262638:GON262638 GYH262638:GYJ262638 HID262638:HIF262638 HRZ262638:HSB262638 IBV262638:IBX262638 ILR262638:ILT262638 IVN262638:IVP262638 JFJ262638:JFL262638 JPF262638:JPH262638 JZB262638:JZD262638 KIX262638:KIZ262638 KST262638:KSV262638 LCP262638:LCR262638 LML262638:LMN262638 LWH262638:LWJ262638 MGD262638:MGF262638 MPZ262638:MQB262638 MZV262638:MZX262638 NJR262638:NJT262638 NTN262638:NTP262638 ODJ262638:ODL262638 ONF262638:ONH262638 OXB262638:OXD262638 PGX262638:PGZ262638 PQT262638:PQV262638 QAP262638:QAR262638 QKL262638:QKN262638 QUH262638:QUJ262638 RED262638:REF262638 RNZ262638:ROB262638 RXV262638:RXX262638 SHR262638:SHT262638 SRN262638:SRP262638 TBJ262638:TBL262638 TLF262638:TLH262638 TVB262638:TVD262638 UEX262638:UEZ262638 UOT262638:UOV262638 UYP262638:UYR262638 VIL262638:VIN262638 VSH262638:VSJ262638 WCD262638:WCF262638 WLZ262638:WMB262638 WVV262638:WVX262638 JJ328174:JL328174 TF328174:TH328174 ADB328174:ADD328174 AMX328174:AMZ328174 AWT328174:AWV328174 BGP328174:BGR328174 BQL328174:BQN328174 CAH328174:CAJ328174 CKD328174:CKF328174 CTZ328174:CUB328174 DDV328174:DDX328174 DNR328174:DNT328174 DXN328174:DXP328174 EHJ328174:EHL328174 ERF328174:ERH328174 FBB328174:FBD328174 FKX328174:FKZ328174 FUT328174:FUV328174 GEP328174:GER328174 GOL328174:GON328174 GYH328174:GYJ328174 HID328174:HIF328174 HRZ328174:HSB328174 IBV328174:IBX328174 ILR328174:ILT328174 IVN328174:IVP328174 JFJ328174:JFL328174 JPF328174:JPH328174 JZB328174:JZD328174 KIX328174:KIZ328174 KST328174:KSV328174 LCP328174:LCR328174 LML328174:LMN328174 LWH328174:LWJ328174 MGD328174:MGF328174 MPZ328174:MQB328174 MZV328174:MZX328174 NJR328174:NJT328174 NTN328174:NTP328174 ODJ328174:ODL328174 ONF328174:ONH328174 OXB328174:OXD328174 PGX328174:PGZ328174 PQT328174:PQV328174 QAP328174:QAR328174 QKL328174:QKN328174 QUH328174:QUJ328174 RED328174:REF328174 RNZ328174:ROB328174 RXV328174:RXX328174 SHR328174:SHT328174 SRN328174:SRP328174 TBJ328174:TBL328174 TLF328174:TLH328174 TVB328174:TVD328174 UEX328174:UEZ328174 UOT328174:UOV328174 UYP328174:UYR328174 VIL328174:VIN328174 VSH328174:VSJ328174 WCD328174:WCF328174 WLZ328174:WMB328174 WVV328174:WVX328174 JJ393710:JL393710 TF393710:TH393710 ADB393710:ADD393710 AMX393710:AMZ393710 AWT393710:AWV393710 BGP393710:BGR393710 BQL393710:BQN393710 CAH393710:CAJ393710 CKD393710:CKF393710 CTZ393710:CUB393710 DDV393710:DDX393710 DNR393710:DNT393710 DXN393710:DXP393710 EHJ393710:EHL393710 ERF393710:ERH393710 FBB393710:FBD393710 FKX393710:FKZ393710 FUT393710:FUV393710 GEP393710:GER393710 GOL393710:GON393710 GYH393710:GYJ393710 HID393710:HIF393710 HRZ393710:HSB393710 IBV393710:IBX393710 ILR393710:ILT393710 IVN393710:IVP393710 JFJ393710:JFL393710 JPF393710:JPH393710 JZB393710:JZD393710 KIX393710:KIZ393710 KST393710:KSV393710 LCP393710:LCR393710 LML393710:LMN393710 LWH393710:LWJ393710 MGD393710:MGF393710 MPZ393710:MQB393710 MZV393710:MZX393710 NJR393710:NJT393710 NTN393710:NTP393710 ODJ393710:ODL393710 ONF393710:ONH393710 OXB393710:OXD393710 PGX393710:PGZ393710 PQT393710:PQV393710 QAP393710:QAR393710 QKL393710:QKN393710 QUH393710:QUJ393710 RED393710:REF393710 RNZ393710:ROB393710 RXV393710:RXX393710 SHR393710:SHT393710 SRN393710:SRP393710 TBJ393710:TBL393710 TLF393710:TLH393710 TVB393710:TVD393710 UEX393710:UEZ393710 UOT393710:UOV393710 UYP393710:UYR393710 VIL393710:VIN393710 VSH393710:VSJ393710 WCD393710:WCF393710 WLZ393710:WMB393710 WVV393710:WVX393710 JJ459246:JL459246 TF459246:TH459246 ADB459246:ADD459246 AMX459246:AMZ459246 AWT459246:AWV459246 BGP459246:BGR459246 BQL459246:BQN459246 CAH459246:CAJ459246 CKD459246:CKF459246 CTZ459246:CUB459246 DDV459246:DDX459246 DNR459246:DNT459246 DXN459246:DXP459246 EHJ459246:EHL459246 ERF459246:ERH459246 FBB459246:FBD459246 FKX459246:FKZ459246 FUT459246:FUV459246 GEP459246:GER459246 GOL459246:GON459246 GYH459246:GYJ459246 HID459246:HIF459246 HRZ459246:HSB459246 IBV459246:IBX459246 ILR459246:ILT459246 IVN459246:IVP459246 JFJ459246:JFL459246 JPF459246:JPH459246 JZB459246:JZD459246 KIX459246:KIZ459246 KST459246:KSV459246 LCP459246:LCR459246 LML459246:LMN459246 LWH459246:LWJ459246 MGD459246:MGF459246 MPZ459246:MQB459246 MZV459246:MZX459246 NJR459246:NJT459246 NTN459246:NTP459246 ODJ459246:ODL459246 ONF459246:ONH459246 OXB459246:OXD459246 PGX459246:PGZ459246 PQT459246:PQV459246 QAP459246:QAR459246 QKL459246:QKN459246 QUH459246:QUJ459246 RED459246:REF459246 RNZ459246:ROB459246 RXV459246:RXX459246 SHR459246:SHT459246 SRN459246:SRP459246 TBJ459246:TBL459246 TLF459246:TLH459246 TVB459246:TVD459246 UEX459246:UEZ459246 UOT459246:UOV459246 UYP459246:UYR459246 VIL459246:VIN459246 VSH459246:VSJ459246 WCD459246:WCF459246 WLZ459246:WMB459246 WVV459246:WVX459246 JJ524782:JL524782 TF524782:TH524782 ADB524782:ADD524782 AMX524782:AMZ524782 AWT524782:AWV524782 BGP524782:BGR524782 BQL524782:BQN524782 CAH524782:CAJ524782 CKD524782:CKF524782 CTZ524782:CUB524782 DDV524782:DDX524782 DNR524782:DNT524782 DXN524782:DXP524782 EHJ524782:EHL524782 ERF524782:ERH524782 FBB524782:FBD524782 FKX524782:FKZ524782 FUT524782:FUV524782 GEP524782:GER524782 GOL524782:GON524782 GYH524782:GYJ524782 HID524782:HIF524782 HRZ524782:HSB524782 IBV524782:IBX524782 ILR524782:ILT524782 IVN524782:IVP524782 JFJ524782:JFL524782 JPF524782:JPH524782 JZB524782:JZD524782 KIX524782:KIZ524782 KST524782:KSV524782 LCP524782:LCR524782 LML524782:LMN524782 LWH524782:LWJ524782 MGD524782:MGF524782 MPZ524782:MQB524782 MZV524782:MZX524782 NJR524782:NJT524782 NTN524782:NTP524782 ODJ524782:ODL524782 ONF524782:ONH524782 OXB524782:OXD524782 PGX524782:PGZ524782 PQT524782:PQV524782 QAP524782:QAR524782 QKL524782:QKN524782 QUH524782:QUJ524782 RED524782:REF524782 RNZ524782:ROB524782 RXV524782:RXX524782 SHR524782:SHT524782 SRN524782:SRP524782 TBJ524782:TBL524782 TLF524782:TLH524782 TVB524782:TVD524782 UEX524782:UEZ524782 UOT524782:UOV524782 UYP524782:UYR524782 VIL524782:VIN524782 VSH524782:VSJ524782 WCD524782:WCF524782 WLZ524782:WMB524782 WVV524782:WVX524782 JJ590318:JL590318 TF590318:TH590318 ADB590318:ADD590318 AMX590318:AMZ590318 AWT590318:AWV590318 BGP590318:BGR590318 BQL590318:BQN590318 CAH590318:CAJ590318 CKD590318:CKF590318 CTZ590318:CUB590318 DDV590318:DDX590318 DNR590318:DNT590318 DXN590318:DXP590318 EHJ590318:EHL590318 ERF590318:ERH590318 FBB590318:FBD590318 FKX590318:FKZ590318 FUT590318:FUV590318 GEP590318:GER590318 GOL590318:GON590318 GYH590318:GYJ590318 HID590318:HIF590318 HRZ590318:HSB590318 IBV590318:IBX590318 ILR590318:ILT590318 IVN590318:IVP590318 JFJ590318:JFL590318 JPF590318:JPH590318 JZB590318:JZD590318 KIX590318:KIZ590318 KST590318:KSV590318 LCP590318:LCR590318 LML590318:LMN590318 LWH590318:LWJ590318 MGD590318:MGF590318 MPZ590318:MQB590318 MZV590318:MZX590318 NJR590318:NJT590318 NTN590318:NTP590318 ODJ590318:ODL590318 ONF590318:ONH590318 OXB590318:OXD590318 PGX590318:PGZ590318 PQT590318:PQV590318 QAP590318:QAR590318 QKL590318:QKN590318 QUH590318:QUJ590318 RED590318:REF590318 RNZ590318:ROB590318 RXV590318:RXX590318 SHR590318:SHT590318 SRN590318:SRP590318 TBJ590318:TBL590318 TLF590318:TLH590318 TVB590318:TVD590318 UEX590318:UEZ590318 UOT590318:UOV590318 UYP590318:UYR590318 VIL590318:VIN590318 VSH590318:VSJ590318 WCD590318:WCF590318 WLZ590318:WMB590318 WVV590318:WVX590318 JJ655854:JL655854 TF655854:TH655854 ADB655854:ADD655854 AMX655854:AMZ655854 AWT655854:AWV655854 BGP655854:BGR655854 BQL655854:BQN655854 CAH655854:CAJ655854 CKD655854:CKF655854 CTZ655854:CUB655854 DDV655854:DDX655854 DNR655854:DNT655854 DXN655854:DXP655854 EHJ655854:EHL655854 ERF655854:ERH655854 FBB655854:FBD655854 FKX655854:FKZ655854 FUT655854:FUV655854 GEP655854:GER655854 GOL655854:GON655854 GYH655854:GYJ655854 HID655854:HIF655854 HRZ655854:HSB655854 IBV655854:IBX655854 ILR655854:ILT655854 IVN655854:IVP655854 JFJ655854:JFL655854 JPF655854:JPH655854 JZB655854:JZD655854 KIX655854:KIZ655854 KST655854:KSV655854 LCP655854:LCR655854 LML655854:LMN655854 LWH655854:LWJ655854 MGD655854:MGF655854 MPZ655854:MQB655854 MZV655854:MZX655854 NJR655854:NJT655854 NTN655854:NTP655854 ODJ655854:ODL655854 ONF655854:ONH655854 OXB655854:OXD655854 PGX655854:PGZ655854 PQT655854:PQV655854 QAP655854:QAR655854 QKL655854:QKN655854 QUH655854:QUJ655854 RED655854:REF655854 RNZ655854:ROB655854 RXV655854:RXX655854 SHR655854:SHT655854 SRN655854:SRP655854 TBJ655854:TBL655854 TLF655854:TLH655854 TVB655854:TVD655854 UEX655854:UEZ655854 UOT655854:UOV655854 UYP655854:UYR655854 VIL655854:VIN655854 VSH655854:VSJ655854 WCD655854:WCF655854 WLZ655854:WMB655854 WVV655854:WVX655854 JJ721390:JL721390 TF721390:TH721390 ADB721390:ADD721390 AMX721390:AMZ721390 AWT721390:AWV721390 BGP721390:BGR721390 BQL721390:BQN721390 CAH721390:CAJ721390 CKD721390:CKF721390 CTZ721390:CUB721390 DDV721390:DDX721390 DNR721390:DNT721390 DXN721390:DXP721390 EHJ721390:EHL721390 ERF721390:ERH721390 FBB721390:FBD721390 FKX721390:FKZ721390 FUT721390:FUV721390 GEP721390:GER721390 GOL721390:GON721390 GYH721390:GYJ721390 HID721390:HIF721390 HRZ721390:HSB721390 IBV721390:IBX721390 ILR721390:ILT721390 IVN721390:IVP721390 JFJ721390:JFL721390 JPF721390:JPH721390 JZB721390:JZD721390 KIX721390:KIZ721390 KST721390:KSV721390 LCP721390:LCR721390 LML721390:LMN721390 LWH721390:LWJ721390 MGD721390:MGF721390 MPZ721390:MQB721390 MZV721390:MZX721390 NJR721390:NJT721390 NTN721390:NTP721390 ODJ721390:ODL721390 ONF721390:ONH721390 OXB721390:OXD721390 PGX721390:PGZ721390 PQT721390:PQV721390 QAP721390:QAR721390 QKL721390:QKN721390 QUH721390:QUJ721390 RED721390:REF721390 RNZ721390:ROB721390 RXV721390:RXX721390 SHR721390:SHT721390 SRN721390:SRP721390 TBJ721390:TBL721390 TLF721390:TLH721390 TVB721390:TVD721390 UEX721390:UEZ721390 UOT721390:UOV721390 UYP721390:UYR721390 VIL721390:VIN721390 VSH721390:VSJ721390 WCD721390:WCF721390 WLZ721390:WMB721390 WVV721390:WVX721390 JJ786926:JL786926 TF786926:TH786926 ADB786926:ADD786926 AMX786926:AMZ786926 AWT786926:AWV786926 BGP786926:BGR786926 BQL786926:BQN786926 CAH786926:CAJ786926 CKD786926:CKF786926 CTZ786926:CUB786926 DDV786926:DDX786926 DNR786926:DNT786926 DXN786926:DXP786926 EHJ786926:EHL786926 ERF786926:ERH786926 FBB786926:FBD786926 FKX786926:FKZ786926 FUT786926:FUV786926 GEP786926:GER786926 GOL786926:GON786926 GYH786926:GYJ786926 HID786926:HIF786926 HRZ786926:HSB786926 IBV786926:IBX786926 ILR786926:ILT786926 IVN786926:IVP786926 JFJ786926:JFL786926 JPF786926:JPH786926 JZB786926:JZD786926 KIX786926:KIZ786926 KST786926:KSV786926 LCP786926:LCR786926 LML786926:LMN786926 LWH786926:LWJ786926 MGD786926:MGF786926 MPZ786926:MQB786926 MZV786926:MZX786926 NJR786926:NJT786926 NTN786926:NTP786926 ODJ786926:ODL786926 ONF786926:ONH786926 OXB786926:OXD786926 PGX786926:PGZ786926 PQT786926:PQV786926 QAP786926:QAR786926 QKL786926:QKN786926 QUH786926:QUJ786926 RED786926:REF786926 RNZ786926:ROB786926 RXV786926:RXX786926 SHR786926:SHT786926 SRN786926:SRP786926 TBJ786926:TBL786926 TLF786926:TLH786926 TVB786926:TVD786926 UEX786926:UEZ786926 UOT786926:UOV786926 UYP786926:UYR786926 VIL786926:VIN786926 VSH786926:VSJ786926 WCD786926:WCF786926 WLZ786926:WMB786926 WVV786926:WVX786926 JJ852462:JL852462 TF852462:TH852462 ADB852462:ADD852462 AMX852462:AMZ852462 AWT852462:AWV852462 BGP852462:BGR852462 BQL852462:BQN852462 CAH852462:CAJ852462 CKD852462:CKF852462 CTZ852462:CUB852462 DDV852462:DDX852462 DNR852462:DNT852462 DXN852462:DXP852462 EHJ852462:EHL852462 ERF852462:ERH852462 FBB852462:FBD852462 FKX852462:FKZ852462 FUT852462:FUV852462 GEP852462:GER852462 GOL852462:GON852462 GYH852462:GYJ852462 HID852462:HIF852462 HRZ852462:HSB852462 IBV852462:IBX852462 ILR852462:ILT852462 IVN852462:IVP852462 JFJ852462:JFL852462 JPF852462:JPH852462 JZB852462:JZD852462 KIX852462:KIZ852462 KST852462:KSV852462 LCP852462:LCR852462 LML852462:LMN852462 LWH852462:LWJ852462 MGD852462:MGF852462 MPZ852462:MQB852462 MZV852462:MZX852462 NJR852462:NJT852462 NTN852462:NTP852462 ODJ852462:ODL852462 ONF852462:ONH852462 OXB852462:OXD852462 PGX852462:PGZ852462 PQT852462:PQV852462 QAP852462:QAR852462 QKL852462:QKN852462 QUH852462:QUJ852462 RED852462:REF852462 RNZ852462:ROB852462 RXV852462:RXX852462 SHR852462:SHT852462 SRN852462:SRP852462 TBJ852462:TBL852462 TLF852462:TLH852462 TVB852462:TVD852462 UEX852462:UEZ852462 UOT852462:UOV852462 UYP852462:UYR852462 VIL852462:VIN852462 VSH852462:VSJ852462 WCD852462:WCF852462 WLZ852462:WMB852462 WVV852462:WVX852462 JJ917998:JL917998 TF917998:TH917998 ADB917998:ADD917998 AMX917998:AMZ917998 AWT917998:AWV917998 BGP917998:BGR917998 BQL917998:BQN917998 CAH917998:CAJ917998 CKD917998:CKF917998 CTZ917998:CUB917998 DDV917998:DDX917998 DNR917998:DNT917998 DXN917998:DXP917998 EHJ917998:EHL917998 ERF917998:ERH917998 FBB917998:FBD917998 FKX917998:FKZ917998 FUT917998:FUV917998 GEP917998:GER917998 GOL917998:GON917998 GYH917998:GYJ917998 HID917998:HIF917998 HRZ917998:HSB917998 IBV917998:IBX917998 ILR917998:ILT917998 IVN917998:IVP917998 JFJ917998:JFL917998 JPF917998:JPH917998 JZB917998:JZD917998 KIX917998:KIZ917998 KST917998:KSV917998 LCP917998:LCR917998 LML917998:LMN917998 LWH917998:LWJ917998 MGD917998:MGF917998 MPZ917998:MQB917998 MZV917998:MZX917998 NJR917998:NJT917998 NTN917998:NTP917998 ODJ917998:ODL917998 ONF917998:ONH917998 OXB917998:OXD917998 PGX917998:PGZ917998 PQT917998:PQV917998 QAP917998:QAR917998 QKL917998:QKN917998 QUH917998:QUJ917998 RED917998:REF917998 RNZ917998:ROB917998 RXV917998:RXX917998 SHR917998:SHT917998 SRN917998:SRP917998 TBJ917998:TBL917998 TLF917998:TLH917998 TVB917998:TVD917998 UEX917998:UEZ917998 UOT917998:UOV917998 UYP917998:UYR917998 VIL917998:VIN917998 VSH917998:VSJ917998 WCD917998:WCF917998 WLZ917998:WMB917998 WVV917998:WVX917998 JJ983534:JL983534 TF983534:TH983534 ADB983534:ADD983534 AMX983534:AMZ983534 AWT983534:AWV983534 BGP983534:BGR983534 BQL983534:BQN983534 CAH983534:CAJ983534 CKD983534:CKF983534 CTZ983534:CUB983534 DDV983534:DDX983534 DNR983534:DNT983534 DXN983534:DXP983534 EHJ983534:EHL983534 ERF983534:ERH983534 FBB983534:FBD983534 FKX983534:FKZ983534 FUT983534:FUV983534 GEP983534:GER983534 GOL983534:GON983534 GYH983534:GYJ983534 HID983534:HIF983534 HRZ983534:HSB983534 IBV983534:IBX983534 ILR983534:ILT983534 IVN983534:IVP983534 JFJ983534:JFL983534 JPF983534:JPH983534 JZB983534:JZD983534 KIX983534:KIZ983534 KST983534:KSV983534 LCP983534:LCR983534 LML983534:LMN983534 LWH983534:LWJ983534 MGD983534:MGF983534 MPZ983534:MQB983534 MZV983534:MZX983534 NJR983534:NJT983534 NTN983534:NTP983534 ODJ983534:ODL983534 ONF983534:ONH983534 OXB983534:OXD983534 PGX983534:PGZ983534 PQT983534:PQV983534 QAP983534:QAR983534 QKL983534:QKN983534 QUH983534:QUJ983534 RED983534:REF983534 RNZ983534:ROB983534 RXV983534:RXX983534 SHR983534:SHT983534 SRN983534:SRP983534 TBJ983534:TBL983534 TLF983534:TLH983534 TVB983534:TVD983534 UEX983534:UEZ983534 UOT983534:UOV983534 UYP983534:UYR983534 VIL983534:VIN983534 VSH983534:VSJ983534 WCD983534:WCF983534 WLZ983534:WMB983534 WVV983534:WVX983534 N983536:P983539 N918000:P918003 N852464:P852467 N786928:P786931 N721392:P721395 N655856:P655859 N590320:P590323 N524784:P524787 N459248:P459251 N393712:P393715 N328176:P328179 N262640:P262643 N197104:P197107 N131568:P131571 N66032:P66035 N65997:Q65997 N131533:Q131533 N197069:Q197069 N262605:Q262605 N328141:Q328141 N393677:Q393677 N459213:Q459213 N524749:Q524749 N590285:Q590285 N655821:Q655821 N721357:Q721357 N786893:Q786893 N852429:Q852429 N917965:Q917965 N983501:Q983501 N65999:Q65999 N131535:Q131535 N197071:Q197071 N262607:Q262607 N328143:Q328143 N393679:Q393679 N459215:Q459215 N524751:Q524751 N590287:Q590287 N655823:Q655823 N721359:Q721359 N786895:Q786895 N852431:Q852431 N917967:Q917967 N983503:Q983503 P983534:Q983534 P917998:Q917998 P852462:Q852462 P786926:Q786926 P721390:Q721390 P655854:Q655854 P590318:Q590318 P524782:Q524782 P459246:Q459246 P393710:Q393710 P328174:Q328174 P262638:Q262638 P197102:Q197102 P131566:Q131566 P66030:Q66030 P495:Q495 R461:R493 R551 N560:R561 T448:T493 R449:R455 Q550:Q551 P551 N439:R439 S448:S456 S458:S493 R578 ACW374:ADC446 AMS374:AMY446 AWO374:AWU446 BGK374:BGQ446 BQG374:BQM446 CAC374:CAI446 CJY374:CKE446 CTU374:CUA446 DDQ374:DDW446 DNM374:DNS446 DXI374:DXO446 EHE374:EHK446 ERA374:ERG446 FAW374:FBC446 FKS374:FKY446 FUO374:FUU446 GEK374:GEQ446 GOG374:GOM446 GYC374:GYI446 HHY374:HIE446 HRU374:HSA446 IBQ374:IBW446 ILM374:ILS446 IVI374:IVO446 JFE374:JFK446 JPA374:JPG446 JYW374:JZC446 KIS374:KIY446 KSO374:KSU446 LCK374:LCQ446 LMG374:LMM446 LWC374:LWI446 MFY374:MGE446 MPU374:MQA446 MZQ374:MZW446 NJM374:NJS446 NTI374:NTO446 ODE374:ODK446 ONA374:ONG446 OWW374:OXC446 PGS374:PGY446 PQO374:PQU446 QAK374:QAQ446 QKG374:QKM446 QUC374:QUI446 RDY374:REE446 RNU374:ROA446 RXQ374:RXW446 SHM374:SHS446 SRI374:SRO446 TBE374:TBK446 TLA374:TLG446 TUW374:TVC446 UES374:UEY446 UOO374:UOU446 UYK374:UYQ446 VIG374:VIM446 VSC374:VSI446 WBY374:WCE446 WLU374:WMA446 WVQ374:WVW446 JE374:JK446 TA374:TG446"/>
    <dataValidation operator="greaterThanOrEqual" allowBlank="1" showInputMessage="1" showErrorMessage="1" error="Valor debe ser mayor o igual 0" sqref="N65755:O65755 JF65755 TB65755 ACX65755 AMT65755 AWP65755 BGL65755 BQH65755 CAD65755 CJZ65755 CTV65755 DDR65755 DNN65755 DXJ65755 EHF65755 ERB65755 FAX65755 FKT65755 FUP65755 GEL65755 GOH65755 GYD65755 HHZ65755 HRV65755 IBR65755 ILN65755 IVJ65755 JFF65755 JPB65755 JYX65755 KIT65755 KSP65755 LCL65755 LMH65755 LWD65755 MFZ65755 MPV65755 MZR65755 NJN65755 NTJ65755 ODF65755 ONB65755 OWX65755 PGT65755 PQP65755 QAL65755 QKH65755 QUD65755 RDZ65755 RNV65755 RXR65755 SHN65755 SRJ65755 TBF65755 TLB65755 TUX65755 UET65755 UOP65755 UYL65755 VIH65755 VSD65755 WBZ65755 WLV65755 WVR65755 N131291:O131291 JF131291 TB131291 ACX131291 AMT131291 AWP131291 BGL131291 BQH131291 CAD131291 CJZ131291 CTV131291 DDR131291 DNN131291 DXJ131291 EHF131291 ERB131291 FAX131291 FKT131291 FUP131291 GEL131291 GOH131291 GYD131291 HHZ131291 HRV131291 IBR131291 ILN131291 IVJ131291 JFF131291 JPB131291 JYX131291 KIT131291 KSP131291 LCL131291 LMH131291 LWD131291 MFZ131291 MPV131291 MZR131291 NJN131291 NTJ131291 ODF131291 ONB131291 OWX131291 PGT131291 PQP131291 QAL131291 QKH131291 QUD131291 RDZ131291 RNV131291 RXR131291 SHN131291 SRJ131291 TBF131291 TLB131291 TUX131291 UET131291 UOP131291 UYL131291 VIH131291 VSD131291 WBZ131291 WLV131291 WVR131291 N196827:O196827 JF196827 TB196827 ACX196827 AMT196827 AWP196827 BGL196827 BQH196827 CAD196827 CJZ196827 CTV196827 DDR196827 DNN196827 DXJ196827 EHF196827 ERB196827 FAX196827 FKT196827 FUP196827 GEL196827 GOH196827 GYD196827 HHZ196827 HRV196827 IBR196827 ILN196827 IVJ196827 JFF196827 JPB196827 JYX196827 KIT196827 KSP196827 LCL196827 LMH196827 LWD196827 MFZ196827 MPV196827 MZR196827 NJN196827 NTJ196827 ODF196827 ONB196827 OWX196827 PGT196827 PQP196827 QAL196827 QKH196827 QUD196827 RDZ196827 RNV196827 RXR196827 SHN196827 SRJ196827 TBF196827 TLB196827 TUX196827 UET196827 UOP196827 UYL196827 VIH196827 VSD196827 WBZ196827 WLV196827 WVR196827 N262363:O262363 JF262363 TB262363 ACX262363 AMT262363 AWP262363 BGL262363 BQH262363 CAD262363 CJZ262363 CTV262363 DDR262363 DNN262363 DXJ262363 EHF262363 ERB262363 FAX262363 FKT262363 FUP262363 GEL262363 GOH262363 GYD262363 HHZ262363 HRV262363 IBR262363 ILN262363 IVJ262363 JFF262363 JPB262363 JYX262363 KIT262363 KSP262363 LCL262363 LMH262363 LWD262363 MFZ262363 MPV262363 MZR262363 NJN262363 NTJ262363 ODF262363 ONB262363 OWX262363 PGT262363 PQP262363 QAL262363 QKH262363 QUD262363 RDZ262363 RNV262363 RXR262363 SHN262363 SRJ262363 TBF262363 TLB262363 TUX262363 UET262363 UOP262363 UYL262363 VIH262363 VSD262363 WBZ262363 WLV262363 WVR262363 N327899:O327899 JF327899 TB327899 ACX327899 AMT327899 AWP327899 BGL327899 BQH327899 CAD327899 CJZ327899 CTV327899 DDR327899 DNN327899 DXJ327899 EHF327899 ERB327899 FAX327899 FKT327899 FUP327899 GEL327899 GOH327899 GYD327899 HHZ327899 HRV327899 IBR327899 ILN327899 IVJ327899 JFF327899 JPB327899 JYX327899 KIT327899 KSP327899 LCL327899 LMH327899 LWD327899 MFZ327899 MPV327899 MZR327899 NJN327899 NTJ327899 ODF327899 ONB327899 OWX327899 PGT327899 PQP327899 QAL327899 QKH327899 QUD327899 RDZ327899 RNV327899 RXR327899 SHN327899 SRJ327899 TBF327899 TLB327899 TUX327899 UET327899 UOP327899 UYL327899 VIH327899 VSD327899 WBZ327899 WLV327899 WVR327899 N393435:O393435 JF393435 TB393435 ACX393435 AMT393435 AWP393435 BGL393435 BQH393435 CAD393435 CJZ393435 CTV393435 DDR393435 DNN393435 DXJ393435 EHF393435 ERB393435 FAX393435 FKT393435 FUP393435 GEL393435 GOH393435 GYD393435 HHZ393435 HRV393435 IBR393435 ILN393435 IVJ393435 JFF393435 JPB393435 JYX393435 KIT393435 KSP393435 LCL393435 LMH393435 LWD393435 MFZ393435 MPV393435 MZR393435 NJN393435 NTJ393435 ODF393435 ONB393435 OWX393435 PGT393435 PQP393435 QAL393435 QKH393435 QUD393435 RDZ393435 RNV393435 RXR393435 SHN393435 SRJ393435 TBF393435 TLB393435 TUX393435 UET393435 UOP393435 UYL393435 VIH393435 VSD393435 WBZ393435 WLV393435 WVR393435 N458971:O458971 JF458971 TB458971 ACX458971 AMT458971 AWP458971 BGL458971 BQH458971 CAD458971 CJZ458971 CTV458971 DDR458971 DNN458971 DXJ458971 EHF458971 ERB458971 FAX458971 FKT458971 FUP458971 GEL458971 GOH458971 GYD458971 HHZ458971 HRV458971 IBR458971 ILN458971 IVJ458971 JFF458971 JPB458971 JYX458971 KIT458971 KSP458971 LCL458971 LMH458971 LWD458971 MFZ458971 MPV458971 MZR458971 NJN458971 NTJ458971 ODF458971 ONB458971 OWX458971 PGT458971 PQP458971 QAL458971 QKH458971 QUD458971 RDZ458971 RNV458971 RXR458971 SHN458971 SRJ458971 TBF458971 TLB458971 TUX458971 UET458971 UOP458971 UYL458971 VIH458971 VSD458971 WBZ458971 WLV458971 WVR458971 N524507:O524507 JF524507 TB524507 ACX524507 AMT524507 AWP524507 BGL524507 BQH524507 CAD524507 CJZ524507 CTV524507 DDR524507 DNN524507 DXJ524507 EHF524507 ERB524507 FAX524507 FKT524507 FUP524507 GEL524507 GOH524507 GYD524507 HHZ524507 HRV524507 IBR524507 ILN524507 IVJ524507 JFF524507 JPB524507 JYX524507 KIT524507 KSP524507 LCL524507 LMH524507 LWD524507 MFZ524507 MPV524507 MZR524507 NJN524507 NTJ524507 ODF524507 ONB524507 OWX524507 PGT524507 PQP524507 QAL524507 QKH524507 QUD524507 RDZ524507 RNV524507 RXR524507 SHN524507 SRJ524507 TBF524507 TLB524507 TUX524507 UET524507 UOP524507 UYL524507 VIH524507 VSD524507 WBZ524507 WLV524507 WVR524507 N590043:O590043 JF590043 TB590043 ACX590043 AMT590043 AWP590043 BGL590043 BQH590043 CAD590043 CJZ590043 CTV590043 DDR590043 DNN590043 DXJ590043 EHF590043 ERB590043 FAX590043 FKT590043 FUP590043 GEL590043 GOH590043 GYD590043 HHZ590043 HRV590043 IBR590043 ILN590043 IVJ590043 JFF590043 JPB590043 JYX590043 KIT590043 KSP590043 LCL590043 LMH590043 LWD590043 MFZ590043 MPV590043 MZR590043 NJN590043 NTJ590043 ODF590043 ONB590043 OWX590043 PGT590043 PQP590043 QAL590043 QKH590043 QUD590043 RDZ590043 RNV590043 RXR590043 SHN590043 SRJ590043 TBF590043 TLB590043 TUX590043 UET590043 UOP590043 UYL590043 VIH590043 VSD590043 WBZ590043 WLV590043 WVR590043 N655579:O655579 JF655579 TB655579 ACX655579 AMT655579 AWP655579 BGL655579 BQH655579 CAD655579 CJZ655579 CTV655579 DDR655579 DNN655579 DXJ655579 EHF655579 ERB655579 FAX655579 FKT655579 FUP655579 GEL655579 GOH655579 GYD655579 HHZ655579 HRV655579 IBR655579 ILN655579 IVJ655579 JFF655579 JPB655579 JYX655579 KIT655579 KSP655579 LCL655579 LMH655579 LWD655579 MFZ655579 MPV655579 MZR655579 NJN655579 NTJ655579 ODF655579 ONB655579 OWX655579 PGT655579 PQP655579 QAL655579 QKH655579 QUD655579 RDZ655579 RNV655579 RXR655579 SHN655579 SRJ655579 TBF655579 TLB655579 TUX655579 UET655579 UOP655579 UYL655579 VIH655579 VSD655579 WBZ655579 WLV655579 WVR655579 N721115:O721115 JF721115 TB721115 ACX721115 AMT721115 AWP721115 BGL721115 BQH721115 CAD721115 CJZ721115 CTV721115 DDR721115 DNN721115 DXJ721115 EHF721115 ERB721115 FAX721115 FKT721115 FUP721115 GEL721115 GOH721115 GYD721115 HHZ721115 HRV721115 IBR721115 ILN721115 IVJ721115 JFF721115 JPB721115 JYX721115 KIT721115 KSP721115 LCL721115 LMH721115 LWD721115 MFZ721115 MPV721115 MZR721115 NJN721115 NTJ721115 ODF721115 ONB721115 OWX721115 PGT721115 PQP721115 QAL721115 QKH721115 QUD721115 RDZ721115 RNV721115 RXR721115 SHN721115 SRJ721115 TBF721115 TLB721115 TUX721115 UET721115 UOP721115 UYL721115 VIH721115 VSD721115 WBZ721115 WLV721115 WVR721115 N786651:O786651 JF786651 TB786651 ACX786651 AMT786651 AWP786651 BGL786651 BQH786651 CAD786651 CJZ786651 CTV786651 DDR786651 DNN786651 DXJ786651 EHF786651 ERB786651 FAX786651 FKT786651 FUP786651 GEL786651 GOH786651 GYD786651 HHZ786651 HRV786651 IBR786651 ILN786651 IVJ786651 JFF786651 JPB786651 JYX786651 KIT786651 KSP786651 LCL786651 LMH786651 LWD786651 MFZ786651 MPV786651 MZR786651 NJN786651 NTJ786651 ODF786651 ONB786651 OWX786651 PGT786651 PQP786651 QAL786651 QKH786651 QUD786651 RDZ786651 RNV786651 RXR786651 SHN786651 SRJ786651 TBF786651 TLB786651 TUX786651 UET786651 UOP786651 UYL786651 VIH786651 VSD786651 WBZ786651 WLV786651 WVR786651 N852187:O852187 JF852187 TB852187 ACX852187 AMT852187 AWP852187 BGL852187 BQH852187 CAD852187 CJZ852187 CTV852187 DDR852187 DNN852187 DXJ852187 EHF852187 ERB852187 FAX852187 FKT852187 FUP852187 GEL852187 GOH852187 GYD852187 HHZ852187 HRV852187 IBR852187 ILN852187 IVJ852187 JFF852187 JPB852187 JYX852187 KIT852187 KSP852187 LCL852187 LMH852187 LWD852187 MFZ852187 MPV852187 MZR852187 NJN852187 NTJ852187 ODF852187 ONB852187 OWX852187 PGT852187 PQP852187 QAL852187 QKH852187 QUD852187 RDZ852187 RNV852187 RXR852187 SHN852187 SRJ852187 TBF852187 TLB852187 TUX852187 UET852187 UOP852187 UYL852187 VIH852187 VSD852187 WBZ852187 WLV852187 WVR852187 N917723:O917723 JF917723 TB917723 ACX917723 AMT917723 AWP917723 BGL917723 BQH917723 CAD917723 CJZ917723 CTV917723 DDR917723 DNN917723 DXJ917723 EHF917723 ERB917723 FAX917723 FKT917723 FUP917723 GEL917723 GOH917723 GYD917723 HHZ917723 HRV917723 IBR917723 ILN917723 IVJ917723 JFF917723 JPB917723 JYX917723 KIT917723 KSP917723 LCL917723 LMH917723 LWD917723 MFZ917723 MPV917723 MZR917723 NJN917723 NTJ917723 ODF917723 ONB917723 OWX917723 PGT917723 PQP917723 QAL917723 QKH917723 QUD917723 RDZ917723 RNV917723 RXR917723 SHN917723 SRJ917723 TBF917723 TLB917723 TUX917723 UET917723 UOP917723 UYL917723 VIH917723 VSD917723 WBZ917723 WLV917723 WVR917723 N983259:O983259 JF983259 TB983259 ACX983259 AMT983259 AWP983259 BGL983259 BQH983259 CAD983259 CJZ983259 CTV983259 DDR983259 DNN983259 DXJ983259 EHF983259 ERB983259 FAX983259 FKT983259 FUP983259 GEL983259 GOH983259 GYD983259 HHZ983259 HRV983259 IBR983259 ILN983259 IVJ983259 JFF983259 JPB983259 JYX983259 KIT983259 KSP983259 LCL983259 LMH983259 LWD983259 MFZ983259 MPV983259 MZR983259 NJN983259 NTJ983259 ODF983259 ONB983259 OWX983259 PGT983259 PQP983259 QAL983259 QKH983259 QUD983259 RDZ983259 RNV983259 RXR983259 SHN983259 SRJ983259 TBF983259 TLB983259 TUX983259 UET983259 UOP983259 UYL983259 VIH983259 VSD983259 WBZ983259 WLV983259 WVR983259 N65742:O65742 JF65742 TB65742 ACX65742 AMT65742 AWP65742 BGL65742 BQH65742 CAD65742 CJZ65742 CTV65742 DDR65742 DNN65742 DXJ65742 EHF65742 ERB65742 FAX65742 FKT65742 FUP65742 GEL65742 GOH65742 GYD65742 HHZ65742 HRV65742 IBR65742 ILN65742 IVJ65742 JFF65742 JPB65742 JYX65742 KIT65742 KSP65742 LCL65742 LMH65742 LWD65742 MFZ65742 MPV65742 MZR65742 NJN65742 NTJ65742 ODF65742 ONB65742 OWX65742 PGT65742 PQP65742 QAL65742 QKH65742 QUD65742 RDZ65742 RNV65742 RXR65742 SHN65742 SRJ65742 TBF65742 TLB65742 TUX65742 UET65742 UOP65742 UYL65742 VIH65742 VSD65742 WBZ65742 WLV65742 WVR65742 N131278:O131278 JF131278 TB131278 ACX131278 AMT131278 AWP131278 BGL131278 BQH131278 CAD131278 CJZ131278 CTV131278 DDR131278 DNN131278 DXJ131278 EHF131278 ERB131278 FAX131278 FKT131278 FUP131278 GEL131278 GOH131278 GYD131278 HHZ131278 HRV131278 IBR131278 ILN131278 IVJ131278 JFF131278 JPB131278 JYX131278 KIT131278 KSP131278 LCL131278 LMH131278 LWD131278 MFZ131278 MPV131278 MZR131278 NJN131278 NTJ131278 ODF131278 ONB131278 OWX131278 PGT131278 PQP131278 QAL131278 QKH131278 QUD131278 RDZ131278 RNV131278 RXR131278 SHN131278 SRJ131278 TBF131278 TLB131278 TUX131278 UET131278 UOP131278 UYL131278 VIH131278 VSD131278 WBZ131278 WLV131278 WVR131278 N196814:O196814 JF196814 TB196814 ACX196814 AMT196814 AWP196814 BGL196814 BQH196814 CAD196814 CJZ196814 CTV196814 DDR196814 DNN196814 DXJ196814 EHF196814 ERB196814 FAX196814 FKT196814 FUP196814 GEL196814 GOH196814 GYD196814 HHZ196814 HRV196814 IBR196814 ILN196814 IVJ196814 JFF196814 JPB196814 JYX196814 KIT196814 KSP196814 LCL196814 LMH196814 LWD196814 MFZ196814 MPV196814 MZR196814 NJN196814 NTJ196814 ODF196814 ONB196814 OWX196814 PGT196814 PQP196814 QAL196814 QKH196814 QUD196814 RDZ196814 RNV196814 RXR196814 SHN196814 SRJ196814 TBF196814 TLB196814 TUX196814 UET196814 UOP196814 UYL196814 VIH196814 VSD196814 WBZ196814 WLV196814 WVR196814 N262350:O262350 JF262350 TB262350 ACX262350 AMT262350 AWP262350 BGL262350 BQH262350 CAD262350 CJZ262350 CTV262350 DDR262350 DNN262350 DXJ262350 EHF262350 ERB262350 FAX262350 FKT262350 FUP262350 GEL262350 GOH262350 GYD262350 HHZ262350 HRV262350 IBR262350 ILN262350 IVJ262350 JFF262350 JPB262350 JYX262350 KIT262350 KSP262350 LCL262350 LMH262350 LWD262350 MFZ262350 MPV262350 MZR262350 NJN262350 NTJ262350 ODF262350 ONB262350 OWX262350 PGT262350 PQP262350 QAL262350 QKH262350 QUD262350 RDZ262350 RNV262350 RXR262350 SHN262350 SRJ262350 TBF262350 TLB262350 TUX262350 UET262350 UOP262350 UYL262350 VIH262350 VSD262350 WBZ262350 WLV262350 WVR262350 N327886:O327886 JF327886 TB327886 ACX327886 AMT327886 AWP327886 BGL327886 BQH327886 CAD327886 CJZ327886 CTV327886 DDR327886 DNN327886 DXJ327886 EHF327886 ERB327886 FAX327886 FKT327886 FUP327886 GEL327886 GOH327886 GYD327886 HHZ327886 HRV327886 IBR327886 ILN327886 IVJ327886 JFF327886 JPB327886 JYX327886 KIT327886 KSP327886 LCL327886 LMH327886 LWD327886 MFZ327886 MPV327886 MZR327886 NJN327886 NTJ327886 ODF327886 ONB327886 OWX327886 PGT327886 PQP327886 QAL327886 QKH327886 QUD327886 RDZ327886 RNV327886 RXR327886 SHN327886 SRJ327886 TBF327886 TLB327886 TUX327886 UET327886 UOP327886 UYL327886 VIH327886 VSD327886 WBZ327886 WLV327886 WVR327886 N393422:O393422 JF393422 TB393422 ACX393422 AMT393422 AWP393422 BGL393422 BQH393422 CAD393422 CJZ393422 CTV393422 DDR393422 DNN393422 DXJ393422 EHF393422 ERB393422 FAX393422 FKT393422 FUP393422 GEL393422 GOH393422 GYD393422 HHZ393422 HRV393422 IBR393422 ILN393422 IVJ393422 JFF393422 JPB393422 JYX393422 KIT393422 KSP393422 LCL393422 LMH393422 LWD393422 MFZ393422 MPV393422 MZR393422 NJN393422 NTJ393422 ODF393422 ONB393422 OWX393422 PGT393422 PQP393422 QAL393422 QKH393422 QUD393422 RDZ393422 RNV393422 RXR393422 SHN393422 SRJ393422 TBF393422 TLB393422 TUX393422 UET393422 UOP393422 UYL393422 VIH393422 VSD393422 WBZ393422 WLV393422 WVR393422 N458958:O458958 JF458958 TB458958 ACX458958 AMT458958 AWP458958 BGL458958 BQH458958 CAD458958 CJZ458958 CTV458958 DDR458958 DNN458958 DXJ458958 EHF458958 ERB458958 FAX458958 FKT458958 FUP458958 GEL458958 GOH458958 GYD458958 HHZ458958 HRV458958 IBR458958 ILN458958 IVJ458958 JFF458958 JPB458958 JYX458958 KIT458958 KSP458958 LCL458958 LMH458958 LWD458958 MFZ458958 MPV458958 MZR458958 NJN458958 NTJ458958 ODF458958 ONB458958 OWX458958 PGT458958 PQP458958 QAL458958 QKH458958 QUD458958 RDZ458958 RNV458958 RXR458958 SHN458958 SRJ458958 TBF458958 TLB458958 TUX458958 UET458958 UOP458958 UYL458958 VIH458958 VSD458958 WBZ458958 WLV458958 WVR458958 N524494:O524494 JF524494 TB524494 ACX524494 AMT524494 AWP524494 BGL524494 BQH524494 CAD524494 CJZ524494 CTV524494 DDR524494 DNN524494 DXJ524494 EHF524494 ERB524494 FAX524494 FKT524494 FUP524494 GEL524494 GOH524494 GYD524494 HHZ524494 HRV524494 IBR524494 ILN524494 IVJ524494 JFF524494 JPB524494 JYX524494 KIT524494 KSP524494 LCL524494 LMH524494 LWD524494 MFZ524494 MPV524494 MZR524494 NJN524494 NTJ524494 ODF524494 ONB524494 OWX524494 PGT524494 PQP524494 QAL524494 QKH524494 QUD524494 RDZ524494 RNV524494 RXR524494 SHN524494 SRJ524494 TBF524494 TLB524494 TUX524494 UET524494 UOP524494 UYL524494 VIH524494 VSD524494 WBZ524494 WLV524494 WVR524494 N590030:O590030 JF590030 TB590030 ACX590030 AMT590030 AWP590030 BGL590030 BQH590030 CAD590030 CJZ590030 CTV590030 DDR590030 DNN590030 DXJ590030 EHF590030 ERB590030 FAX590030 FKT590030 FUP590030 GEL590030 GOH590030 GYD590030 HHZ590030 HRV590030 IBR590030 ILN590030 IVJ590030 JFF590030 JPB590030 JYX590030 KIT590030 KSP590030 LCL590030 LMH590030 LWD590030 MFZ590030 MPV590030 MZR590030 NJN590030 NTJ590030 ODF590030 ONB590030 OWX590030 PGT590030 PQP590030 QAL590030 QKH590030 QUD590030 RDZ590030 RNV590030 RXR590030 SHN590030 SRJ590030 TBF590030 TLB590030 TUX590030 UET590030 UOP590030 UYL590030 VIH590030 VSD590030 WBZ590030 WLV590030 WVR590030 N655566:O655566 JF655566 TB655566 ACX655566 AMT655566 AWP655566 BGL655566 BQH655566 CAD655566 CJZ655566 CTV655566 DDR655566 DNN655566 DXJ655566 EHF655566 ERB655566 FAX655566 FKT655566 FUP655566 GEL655566 GOH655566 GYD655566 HHZ655566 HRV655566 IBR655566 ILN655566 IVJ655566 JFF655566 JPB655566 JYX655566 KIT655566 KSP655566 LCL655566 LMH655566 LWD655566 MFZ655566 MPV655566 MZR655566 NJN655566 NTJ655566 ODF655566 ONB655566 OWX655566 PGT655566 PQP655566 QAL655566 QKH655566 QUD655566 RDZ655566 RNV655566 RXR655566 SHN655566 SRJ655566 TBF655566 TLB655566 TUX655566 UET655566 UOP655566 UYL655566 VIH655566 VSD655566 WBZ655566 WLV655566 WVR655566 N721102:O721102 JF721102 TB721102 ACX721102 AMT721102 AWP721102 BGL721102 BQH721102 CAD721102 CJZ721102 CTV721102 DDR721102 DNN721102 DXJ721102 EHF721102 ERB721102 FAX721102 FKT721102 FUP721102 GEL721102 GOH721102 GYD721102 HHZ721102 HRV721102 IBR721102 ILN721102 IVJ721102 JFF721102 JPB721102 JYX721102 KIT721102 KSP721102 LCL721102 LMH721102 LWD721102 MFZ721102 MPV721102 MZR721102 NJN721102 NTJ721102 ODF721102 ONB721102 OWX721102 PGT721102 PQP721102 QAL721102 QKH721102 QUD721102 RDZ721102 RNV721102 RXR721102 SHN721102 SRJ721102 TBF721102 TLB721102 TUX721102 UET721102 UOP721102 UYL721102 VIH721102 VSD721102 WBZ721102 WLV721102 WVR721102 N786638:O786638 JF786638 TB786638 ACX786638 AMT786638 AWP786638 BGL786638 BQH786638 CAD786638 CJZ786638 CTV786638 DDR786638 DNN786638 DXJ786638 EHF786638 ERB786638 FAX786638 FKT786638 FUP786638 GEL786638 GOH786638 GYD786638 HHZ786638 HRV786638 IBR786638 ILN786638 IVJ786638 JFF786638 JPB786638 JYX786638 KIT786638 KSP786638 LCL786638 LMH786638 LWD786638 MFZ786638 MPV786638 MZR786638 NJN786638 NTJ786638 ODF786638 ONB786638 OWX786638 PGT786638 PQP786638 QAL786638 QKH786638 QUD786638 RDZ786638 RNV786638 RXR786638 SHN786638 SRJ786638 TBF786638 TLB786638 TUX786638 UET786638 UOP786638 UYL786638 VIH786638 VSD786638 WBZ786638 WLV786638 WVR786638 N852174:O852174 JF852174 TB852174 ACX852174 AMT852174 AWP852174 BGL852174 BQH852174 CAD852174 CJZ852174 CTV852174 DDR852174 DNN852174 DXJ852174 EHF852174 ERB852174 FAX852174 FKT852174 FUP852174 GEL852174 GOH852174 GYD852174 HHZ852174 HRV852174 IBR852174 ILN852174 IVJ852174 JFF852174 JPB852174 JYX852174 KIT852174 KSP852174 LCL852174 LMH852174 LWD852174 MFZ852174 MPV852174 MZR852174 NJN852174 NTJ852174 ODF852174 ONB852174 OWX852174 PGT852174 PQP852174 QAL852174 QKH852174 QUD852174 RDZ852174 RNV852174 RXR852174 SHN852174 SRJ852174 TBF852174 TLB852174 TUX852174 UET852174 UOP852174 UYL852174 VIH852174 VSD852174 WBZ852174 WLV852174 WVR852174 N917710:O917710 JF917710 TB917710 ACX917710 AMT917710 AWP917710 BGL917710 BQH917710 CAD917710 CJZ917710 CTV917710 DDR917710 DNN917710 DXJ917710 EHF917710 ERB917710 FAX917710 FKT917710 FUP917710 GEL917710 GOH917710 GYD917710 HHZ917710 HRV917710 IBR917710 ILN917710 IVJ917710 JFF917710 JPB917710 JYX917710 KIT917710 KSP917710 LCL917710 LMH917710 LWD917710 MFZ917710 MPV917710 MZR917710 NJN917710 NTJ917710 ODF917710 ONB917710 OWX917710 PGT917710 PQP917710 QAL917710 QKH917710 QUD917710 RDZ917710 RNV917710 RXR917710 SHN917710 SRJ917710 TBF917710 TLB917710 TUX917710 UET917710 UOP917710 UYL917710 VIH917710 VSD917710 WBZ917710 WLV917710 WVR917710 N983246:O983246 JF983246 TB983246 ACX983246 AMT983246 AWP983246 BGL983246 BQH983246 CAD983246 CJZ983246 CTV983246 DDR983246 DNN983246 DXJ983246 EHF983246 ERB983246 FAX983246 FKT983246 FUP983246 GEL983246 GOH983246 GYD983246 HHZ983246 HRV983246 IBR983246 ILN983246 IVJ983246 JFF983246 JPB983246 JYX983246 KIT983246 KSP983246 LCL983246 LMH983246 LWD983246 MFZ983246 MPV983246 MZR983246 NJN983246 NTJ983246 ODF983246 ONB983246 OWX983246 PGT983246 PQP983246 QAL983246 QKH983246 QUD983246 RDZ983246 RNV983246 RXR983246 SHN983246 SRJ983246 TBF983246 TLB983246 TUX983246 UET983246 UOP983246 UYL983246 VIH983246 VSD983246 WBZ983246 WLV983246 WVR983246"/>
    <dataValidation allowBlank="1" showInputMessage="1" showErrorMessage="1" prompt="Razón Social" sqref="L65539:M65539 JE65539 TA65539 ACW65539 AMS65539 AWO65539 BGK65539 BQG65539 CAC65539 CJY65539 CTU65539 DDQ65539 DNM65539 DXI65539 EHE65539 ERA65539 FAW65539 FKS65539 FUO65539 GEK65539 GOG65539 GYC65539 HHY65539 HRU65539 IBQ65539 ILM65539 IVI65539 JFE65539 JPA65539 JYW65539 KIS65539 KSO65539 LCK65539 LMG65539 LWC65539 MFY65539 MPU65539 MZQ65539 NJM65539 NTI65539 ODE65539 ONA65539 OWW65539 PGS65539 PQO65539 QAK65539 QKG65539 QUC65539 RDY65539 RNU65539 RXQ65539 SHM65539 SRI65539 TBE65539 TLA65539 TUW65539 UES65539 UOO65539 UYK65539 VIG65539 VSC65539 WBY65539 WLU65539 WVQ65539 L131075:M131075 JE131075 TA131075 ACW131075 AMS131075 AWO131075 BGK131075 BQG131075 CAC131075 CJY131075 CTU131075 DDQ131075 DNM131075 DXI131075 EHE131075 ERA131075 FAW131075 FKS131075 FUO131075 GEK131075 GOG131075 GYC131075 HHY131075 HRU131075 IBQ131075 ILM131075 IVI131075 JFE131075 JPA131075 JYW131075 KIS131075 KSO131075 LCK131075 LMG131075 LWC131075 MFY131075 MPU131075 MZQ131075 NJM131075 NTI131075 ODE131075 ONA131075 OWW131075 PGS131075 PQO131075 QAK131075 QKG131075 QUC131075 RDY131075 RNU131075 RXQ131075 SHM131075 SRI131075 TBE131075 TLA131075 TUW131075 UES131075 UOO131075 UYK131075 VIG131075 VSC131075 WBY131075 WLU131075 WVQ131075 L196611:M196611 JE196611 TA196611 ACW196611 AMS196611 AWO196611 BGK196611 BQG196611 CAC196611 CJY196611 CTU196611 DDQ196611 DNM196611 DXI196611 EHE196611 ERA196611 FAW196611 FKS196611 FUO196611 GEK196611 GOG196611 GYC196611 HHY196611 HRU196611 IBQ196611 ILM196611 IVI196611 JFE196611 JPA196611 JYW196611 KIS196611 KSO196611 LCK196611 LMG196611 LWC196611 MFY196611 MPU196611 MZQ196611 NJM196611 NTI196611 ODE196611 ONA196611 OWW196611 PGS196611 PQO196611 QAK196611 QKG196611 QUC196611 RDY196611 RNU196611 RXQ196611 SHM196611 SRI196611 TBE196611 TLA196611 TUW196611 UES196611 UOO196611 UYK196611 VIG196611 VSC196611 WBY196611 WLU196611 WVQ196611 L262147:M262147 JE262147 TA262147 ACW262147 AMS262147 AWO262147 BGK262147 BQG262147 CAC262147 CJY262147 CTU262147 DDQ262147 DNM262147 DXI262147 EHE262147 ERA262147 FAW262147 FKS262147 FUO262147 GEK262147 GOG262147 GYC262147 HHY262147 HRU262147 IBQ262147 ILM262147 IVI262147 JFE262147 JPA262147 JYW262147 KIS262147 KSO262147 LCK262147 LMG262147 LWC262147 MFY262147 MPU262147 MZQ262147 NJM262147 NTI262147 ODE262147 ONA262147 OWW262147 PGS262147 PQO262147 QAK262147 QKG262147 QUC262147 RDY262147 RNU262147 RXQ262147 SHM262147 SRI262147 TBE262147 TLA262147 TUW262147 UES262147 UOO262147 UYK262147 VIG262147 VSC262147 WBY262147 WLU262147 WVQ262147 L327683:M327683 JE327683 TA327683 ACW327683 AMS327683 AWO327683 BGK327683 BQG327683 CAC327683 CJY327683 CTU327683 DDQ327683 DNM327683 DXI327683 EHE327683 ERA327683 FAW327683 FKS327683 FUO327683 GEK327683 GOG327683 GYC327683 HHY327683 HRU327683 IBQ327683 ILM327683 IVI327683 JFE327683 JPA327683 JYW327683 KIS327683 KSO327683 LCK327683 LMG327683 LWC327683 MFY327683 MPU327683 MZQ327683 NJM327683 NTI327683 ODE327683 ONA327683 OWW327683 PGS327683 PQO327683 QAK327683 QKG327683 QUC327683 RDY327683 RNU327683 RXQ327683 SHM327683 SRI327683 TBE327683 TLA327683 TUW327683 UES327683 UOO327683 UYK327683 VIG327683 VSC327683 WBY327683 WLU327683 WVQ327683 L393219:M393219 JE393219 TA393219 ACW393219 AMS393219 AWO393219 BGK393219 BQG393219 CAC393219 CJY393219 CTU393219 DDQ393219 DNM393219 DXI393219 EHE393219 ERA393219 FAW393219 FKS393219 FUO393219 GEK393219 GOG393219 GYC393219 HHY393219 HRU393219 IBQ393219 ILM393219 IVI393219 JFE393219 JPA393219 JYW393219 KIS393219 KSO393219 LCK393219 LMG393219 LWC393219 MFY393219 MPU393219 MZQ393219 NJM393219 NTI393219 ODE393219 ONA393219 OWW393219 PGS393219 PQO393219 QAK393219 QKG393219 QUC393219 RDY393219 RNU393219 RXQ393219 SHM393219 SRI393219 TBE393219 TLA393219 TUW393219 UES393219 UOO393219 UYK393219 VIG393219 VSC393219 WBY393219 WLU393219 WVQ393219 L458755:M458755 JE458755 TA458755 ACW458755 AMS458755 AWO458755 BGK458755 BQG458755 CAC458755 CJY458755 CTU458755 DDQ458755 DNM458755 DXI458755 EHE458755 ERA458755 FAW458755 FKS458755 FUO458755 GEK458755 GOG458755 GYC458755 HHY458755 HRU458755 IBQ458755 ILM458755 IVI458755 JFE458755 JPA458755 JYW458755 KIS458755 KSO458755 LCK458755 LMG458755 LWC458755 MFY458755 MPU458755 MZQ458755 NJM458755 NTI458755 ODE458755 ONA458755 OWW458755 PGS458755 PQO458755 QAK458755 QKG458755 QUC458755 RDY458755 RNU458755 RXQ458755 SHM458755 SRI458755 TBE458755 TLA458755 TUW458755 UES458755 UOO458755 UYK458755 VIG458755 VSC458755 WBY458755 WLU458755 WVQ458755 L524291:M524291 JE524291 TA524291 ACW524291 AMS524291 AWO524291 BGK524291 BQG524291 CAC524291 CJY524291 CTU524291 DDQ524291 DNM524291 DXI524291 EHE524291 ERA524291 FAW524291 FKS524291 FUO524291 GEK524291 GOG524291 GYC524291 HHY524291 HRU524291 IBQ524291 ILM524291 IVI524291 JFE524291 JPA524291 JYW524291 KIS524291 KSO524291 LCK524291 LMG524291 LWC524291 MFY524291 MPU524291 MZQ524291 NJM524291 NTI524291 ODE524291 ONA524291 OWW524291 PGS524291 PQO524291 QAK524291 QKG524291 QUC524291 RDY524291 RNU524291 RXQ524291 SHM524291 SRI524291 TBE524291 TLA524291 TUW524291 UES524291 UOO524291 UYK524291 VIG524291 VSC524291 WBY524291 WLU524291 WVQ524291 L589827:M589827 JE589827 TA589827 ACW589827 AMS589827 AWO589827 BGK589827 BQG589827 CAC589827 CJY589827 CTU589827 DDQ589827 DNM589827 DXI589827 EHE589827 ERA589827 FAW589827 FKS589827 FUO589827 GEK589827 GOG589827 GYC589827 HHY589827 HRU589827 IBQ589827 ILM589827 IVI589827 JFE589827 JPA589827 JYW589827 KIS589827 KSO589827 LCK589827 LMG589827 LWC589827 MFY589827 MPU589827 MZQ589827 NJM589827 NTI589827 ODE589827 ONA589827 OWW589827 PGS589827 PQO589827 QAK589827 QKG589827 QUC589827 RDY589827 RNU589827 RXQ589827 SHM589827 SRI589827 TBE589827 TLA589827 TUW589827 UES589827 UOO589827 UYK589827 VIG589827 VSC589827 WBY589827 WLU589827 WVQ589827 L655363:M655363 JE655363 TA655363 ACW655363 AMS655363 AWO655363 BGK655363 BQG655363 CAC655363 CJY655363 CTU655363 DDQ655363 DNM655363 DXI655363 EHE655363 ERA655363 FAW655363 FKS655363 FUO655363 GEK655363 GOG655363 GYC655363 HHY655363 HRU655363 IBQ655363 ILM655363 IVI655363 JFE655363 JPA655363 JYW655363 KIS655363 KSO655363 LCK655363 LMG655363 LWC655363 MFY655363 MPU655363 MZQ655363 NJM655363 NTI655363 ODE655363 ONA655363 OWW655363 PGS655363 PQO655363 QAK655363 QKG655363 QUC655363 RDY655363 RNU655363 RXQ655363 SHM655363 SRI655363 TBE655363 TLA655363 TUW655363 UES655363 UOO655363 UYK655363 VIG655363 VSC655363 WBY655363 WLU655363 WVQ655363 L720899:M720899 JE720899 TA720899 ACW720899 AMS720899 AWO720899 BGK720899 BQG720899 CAC720899 CJY720899 CTU720899 DDQ720899 DNM720899 DXI720899 EHE720899 ERA720899 FAW720899 FKS720899 FUO720899 GEK720899 GOG720899 GYC720899 HHY720899 HRU720899 IBQ720899 ILM720899 IVI720899 JFE720899 JPA720899 JYW720899 KIS720899 KSO720899 LCK720899 LMG720899 LWC720899 MFY720899 MPU720899 MZQ720899 NJM720899 NTI720899 ODE720899 ONA720899 OWW720899 PGS720899 PQO720899 QAK720899 QKG720899 QUC720899 RDY720899 RNU720899 RXQ720899 SHM720899 SRI720899 TBE720899 TLA720899 TUW720899 UES720899 UOO720899 UYK720899 VIG720899 VSC720899 WBY720899 WLU720899 WVQ720899 L786435:M786435 JE786435 TA786435 ACW786435 AMS786435 AWO786435 BGK786435 BQG786435 CAC786435 CJY786435 CTU786435 DDQ786435 DNM786435 DXI786435 EHE786435 ERA786435 FAW786435 FKS786435 FUO786435 GEK786435 GOG786435 GYC786435 HHY786435 HRU786435 IBQ786435 ILM786435 IVI786435 JFE786435 JPA786435 JYW786435 KIS786435 KSO786435 LCK786435 LMG786435 LWC786435 MFY786435 MPU786435 MZQ786435 NJM786435 NTI786435 ODE786435 ONA786435 OWW786435 PGS786435 PQO786435 QAK786435 QKG786435 QUC786435 RDY786435 RNU786435 RXQ786435 SHM786435 SRI786435 TBE786435 TLA786435 TUW786435 UES786435 UOO786435 UYK786435 VIG786435 VSC786435 WBY786435 WLU786435 WVQ786435 L851971:M851971 JE851971 TA851971 ACW851971 AMS851971 AWO851971 BGK851971 BQG851971 CAC851971 CJY851971 CTU851971 DDQ851971 DNM851971 DXI851971 EHE851971 ERA851971 FAW851971 FKS851971 FUO851971 GEK851971 GOG851971 GYC851971 HHY851971 HRU851971 IBQ851971 ILM851971 IVI851971 JFE851971 JPA851971 JYW851971 KIS851971 KSO851971 LCK851971 LMG851971 LWC851971 MFY851971 MPU851971 MZQ851971 NJM851971 NTI851971 ODE851971 ONA851971 OWW851971 PGS851971 PQO851971 QAK851971 QKG851971 QUC851971 RDY851971 RNU851971 RXQ851971 SHM851971 SRI851971 TBE851971 TLA851971 TUW851971 UES851971 UOO851971 UYK851971 VIG851971 VSC851971 WBY851971 WLU851971 WVQ851971 L917507:M917507 JE917507 TA917507 ACW917507 AMS917507 AWO917507 BGK917507 BQG917507 CAC917507 CJY917507 CTU917507 DDQ917507 DNM917507 DXI917507 EHE917507 ERA917507 FAW917507 FKS917507 FUO917507 GEK917507 GOG917507 GYC917507 HHY917507 HRU917507 IBQ917507 ILM917507 IVI917507 JFE917507 JPA917507 JYW917507 KIS917507 KSO917507 LCK917507 LMG917507 LWC917507 MFY917507 MPU917507 MZQ917507 NJM917507 NTI917507 ODE917507 ONA917507 OWW917507 PGS917507 PQO917507 QAK917507 QKG917507 QUC917507 RDY917507 RNU917507 RXQ917507 SHM917507 SRI917507 TBE917507 TLA917507 TUW917507 UES917507 UOO917507 UYK917507 VIG917507 VSC917507 WBY917507 WLU917507 WVQ917507 L983043:M983043 JE983043 TA983043 ACW983043 AMS983043 AWO983043 BGK983043 BQG983043 CAC983043 CJY983043 CTU983043 DDQ983043 DNM983043 DXI983043 EHE983043 ERA983043 FAW983043 FKS983043 FUO983043 GEK983043 GOG983043 GYC983043 HHY983043 HRU983043 IBQ983043 ILM983043 IVI983043 JFE983043 JPA983043 JYW983043 KIS983043 KSO983043 LCK983043 LMG983043 LWC983043 MFY983043 MPU983043 MZQ983043 NJM983043 NTI983043 ODE983043 ONA983043 OWW983043 PGS983043 PQO983043 QAK983043 QKG983043 QUC983043 RDY983043 RNU983043 RXQ983043 SHM983043 SRI983043 TBE983043 TLA983043 TUW983043 UES983043 UOO983043 UYK983043 VIG983043 VSC983043 WBY983043 WLU983043 WVQ983043"/>
    <dataValidation allowBlank="1" showInputMessage="1" showErrorMessage="1" prompt="NIT" sqref="L65540:M65540 JE65540 TA65540 ACW65540 AMS65540 AWO65540 BGK65540 BQG65540 CAC65540 CJY65540 CTU65540 DDQ65540 DNM65540 DXI65540 EHE65540 ERA65540 FAW65540 FKS65540 FUO65540 GEK65540 GOG65540 GYC65540 HHY65540 HRU65540 IBQ65540 ILM65540 IVI65540 JFE65540 JPA65540 JYW65540 KIS65540 KSO65540 LCK65540 LMG65540 LWC65540 MFY65540 MPU65540 MZQ65540 NJM65540 NTI65540 ODE65540 ONA65540 OWW65540 PGS65540 PQO65540 QAK65540 QKG65540 QUC65540 RDY65540 RNU65540 RXQ65540 SHM65540 SRI65540 TBE65540 TLA65540 TUW65540 UES65540 UOO65540 UYK65540 VIG65540 VSC65540 WBY65540 WLU65540 WVQ65540 L131076:M131076 JE131076 TA131076 ACW131076 AMS131076 AWO131076 BGK131076 BQG131076 CAC131076 CJY131076 CTU131076 DDQ131076 DNM131076 DXI131076 EHE131076 ERA131076 FAW131076 FKS131076 FUO131076 GEK131076 GOG131076 GYC131076 HHY131076 HRU131076 IBQ131076 ILM131076 IVI131076 JFE131076 JPA131076 JYW131076 KIS131076 KSO131076 LCK131076 LMG131076 LWC131076 MFY131076 MPU131076 MZQ131076 NJM131076 NTI131076 ODE131076 ONA131076 OWW131076 PGS131076 PQO131076 QAK131076 QKG131076 QUC131076 RDY131076 RNU131076 RXQ131076 SHM131076 SRI131076 TBE131076 TLA131076 TUW131076 UES131076 UOO131076 UYK131076 VIG131076 VSC131076 WBY131076 WLU131076 WVQ131076 L196612:M196612 JE196612 TA196612 ACW196612 AMS196612 AWO196612 BGK196612 BQG196612 CAC196612 CJY196612 CTU196612 DDQ196612 DNM196612 DXI196612 EHE196612 ERA196612 FAW196612 FKS196612 FUO196612 GEK196612 GOG196612 GYC196612 HHY196612 HRU196612 IBQ196612 ILM196612 IVI196612 JFE196612 JPA196612 JYW196612 KIS196612 KSO196612 LCK196612 LMG196612 LWC196612 MFY196612 MPU196612 MZQ196612 NJM196612 NTI196612 ODE196612 ONA196612 OWW196612 PGS196612 PQO196612 QAK196612 QKG196612 QUC196612 RDY196612 RNU196612 RXQ196612 SHM196612 SRI196612 TBE196612 TLA196612 TUW196612 UES196612 UOO196612 UYK196612 VIG196612 VSC196612 WBY196612 WLU196612 WVQ196612 L262148:M262148 JE262148 TA262148 ACW262148 AMS262148 AWO262148 BGK262148 BQG262148 CAC262148 CJY262148 CTU262148 DDQ262148 DNM262148 DXI262148 EHE262148 ERA262148 FAW262148 FKS262148 FUO262148 GEK262148 GOG262148 GYC262148 HHY262148 HRU262148 IBQ262148 ILM262148 IVI262148 JFE262148 JPA262148 JYW262148 KIS262148 KSO262148 LCK262148 LMG262148 LWC262148 MFY262148 MPU262148 MZQ262148 NJM262148 NTI262148 ODE262148 ONA262148 OWW262148 PGS262148 PQO262148 QAK262148 QKG262148 QUC262148 RDY262148 RNU262148 RXQ262148 SHM262148 SRI262148 TBE262148 TLA262148 TUW262148 UES262148 UOO262148 UYK262148 VIG262148 VSC262148 WBY262148 WLU262148 WVQ262148 L327684:M327684 JE327684 TA327684 ACW327684 AMS327684 AWO327684 BGK327684 BQG327684 CAC327684 CJY327684 CTU327684 DDQ327684 DNM327684 DXI327684 EHE327684 ERA327684 FAW327684 FKS327684 FUO327684 GEK327684 GOG327684 GYC327684 HHY327684 HRU327684 IBQ327684 ILM327684 IVI327684 JFE327684 JPA327684 JYW327684 KIS327684 KSO327684 LCK327684 LMG327684 LWC327684 MFY327684 MPU327684 MZQ327684 NJM327684 NTI327684 ODE327684 ONA327684 OWW327684 PGS327684 PQO327684 QAK327684 QKG327684 QUC327684 RDY327684 RNU327684 RXQ327684 SHM327684 SRI327684 TBE327684 TLA327684 TUW327684 UES327684 UOO327684 UYK327684 VIG327684 VSC327684 WBY327684 WLU327684 WVQ327684 L393220:M393220 JE393220 TA393220 ACW393220 AMS393220 AWO393220 BGK393220 BQG393220 CAC393220 CJY393220 CTU393220 DDQ393220 DNM393220 DXI393220 EHE393220 ERA393220 FAW393220 FKS393220 FUO393220 GEK393220 GOG393220 GYC393220 HHY393220 HRU393220 IBQ393220 ILM393220 IVI393220 JFE393220 JPA393220 JYW393220 KIS393220 KSO393220 LCK393220 LMG393220 LWC393220 MFY393220 MPU393220 MZQ393220 NJM393220 NTI393220 ODE393220 ONA393220 OWW393220 PGS393220 PQO393220 QAK393220 QKG393220 QUC393220 RDY393220 RNU393220 RXQ393220 SHM393220 SRI393220 TBE393220 TLA393220 TUW393220 UES393220 UOO393220 UYK393220 VIG393220 VSC393220 WBY393220 WLU393220 WVQ393220 L458756:M458756 JE458756 TA458756 ACW458756 AMS458756 AWO458756 BGK458756 BQG458756 CAC458756 CJY458756 CTU458756 DDQ458756 DNM458756 DXI458756 EHE458756 ERA458756 FAW458756 FKS458756 FUO458756 GEK458756 GOG458756 GYC458756 HHY458756 HRU458756 IBQ458756 ILM458756 IVI458756 JFE458756 JPA458756 JYW458756 KIS458756 KSO458756 LCK458756 LMG458756 LWC458756 MFY458756 MPU458756 MZQ458756 NJM458756 NTI458756 ODE458756 ONA458756 OWW458756 PGS458756 PQO458756 QAK458756 QKG458756 QUC458756 RDY458756 RNU458756 RXQ458756 SHM458756 SRI458756 TBE458756 TLA458756 TUW458756 UES458756 UOO458756 UYK458756 VIG458756 VSC458756 WBY458756 WLU458756 WVQ458756 L524292:M524292 JE524292 TA524292 ACW524292 AMS524292 AWO524292 BGK524292 BQG524292 CAC524292 CJY524292 CTU524292 DDQ524292 DNM524292 DXI524292 EHE524292 ERA524292 FAW524292 FKS524292 FUO524292 GEK524292 GOG524292 GYC524292 HHY524292 HRU524292 IBQ524292 ILM524292 IVI524292 JFE524292 JPA524292 JYW524292 KIS524292 KSO524292 LCK524292 LMG524292 LWC524292 MFY524292 MPU524292 MZQ524292 NJM524292 NTI524292 ODE524292 ONA524292 OWW524292 PGS524292 PQO524292 QAK524292 QKG524292 QUC524292 RDY524292 RNU524292 RXQ524292 SHM524292 SRI524292 TBE524292 TLA524292 TUW524292 UES524292 UOO524292 UYK524292 VIG524292 VSC524292 WBY524292 WLU524292 WVQ524292 L589828:M589828 JE589828 TA589828 ACW589828 AMS589828 AWO589828 BGK589828 BQG589828 CAC589828 CJY589828 CTU589828 DDQ589828 DNM589828 DXI589828 EHE589828 ERA589828 FAW589828 FKS589828 FUO589828 GEK589828 GOG589828 GYC589828 HHY589828 HRU589828 IBQ589828 ILM589828 IVI589828 JFE589828 JPA589828 JYW589828 KIS589828 KSO589828 LCK589828 LMG589828 LWC589828 MFY589828 MPU589828 MZQ589828 NJM589828 NTI589828 ODE589828 ONA589828 OWW589828 PGS589828 PQO589828 QAK589828 QKG589828 QUC589828 RDY589828 RNU589828 RXQ589828 SHM589828 SRI589828 TBE589828 TLA589828 TUW589828 UES589828 UOO589828 UYK589828 VIG589828 VSC589828 WBY589828 WLU589828 WVQ589828 L655364:M655364 JE655364 TA655364 ACW655364 AMS655364 AWO655364 BGK655364 BQG655364 CAC655364 CJY655364 CTU655364 DDQ655364 DNM655364 DXI655364 EHE655364 ERA655364 FAW655364 FKS655364 FUO655364 GEK655364 GOG655364 GYC655364 HHY655364 HRU655364 IBQ655364 ILM655364 IVI655364 JFE655364 JPA655364 JYW655364 KIS655364 KSO655364 LCK655364 LMG655364 LWC655364 MFY655364 MPU655364 MZQ655364 NJM655364 NTI655364 ODE655364 ONA655364 OWW655364 PGS655364 PQO655364 QAK655364 QKG655364 QUC655364 RDY655364 RNU655364 RXQ655364 SHM655364 SRI655364 TBE655364 TLA655364 TUW655364 UES655364 UOO655364 UYK655364 VIG655364 VSC655364 WBY655364 WLU655364 WVQ655364 L720900:M720900 JE720900 TA720900 ACW720900 AMS720900 AWO720900 BGK720900 BQG720900 CAC720900 CJY720900 CTU720900 DDQ720900 DNM720900 DXI720900 EHE720900 ERA720900 FAW720900 FKS720900 FUO720900 GEK720900 GOG720900 GYC720900 HHY720900 HRU720900 IBQ720900 ILM720900 IVI720900 JFE720900 JPA720900 JYW720900 KIS720900 KSO720900 LCK720900 LMG720900 LWC720900 MFY720900 MPU720900 MZQ720900 NJM720900 NTI720900 ODE720900 ONA720900 OWW720900 PGS720900 PQO720900 QAK720900 QKG720900 QUC720900 RDY720900 RNU720900 RXQ720900 SHM720900 SRI720900 TBE720900 TLA720900 TUW720900 UES720900 UOO720900 UYK720900 VIG720900 VSC720900 WBY720900 WLU720900 WVQ720900 L786436:M786436 JE786436 TA786436 ACW786436 AMS786436 AWO786436 BGK786436 BQG786436 CAC786436 CJY786436 CTU786436 DDQ786436 DNM786436 DXI786436 EHE786436 ERA786436 FAW786436 FKS786436 FUO786436 GEK786436 GOG786436 GYC786436 HHY786436 HRU786436 IBQ786436 ILM786436 IVI786436 JFE786436 JPA786436 JYW786436 KIS786436 KSO786436 LCK786436 LMG786436 LWC786436 MFY786436 MPU786436 MZQ786436 NJM786436 NTI786436 ODE786436 ONA786436 OWW786436 PGS786436 PQO786436 QAK786436 QKG786436 QUC786436 RDY786436 RNU786436 RXQ786436 SHM786436 SRI786436 TBE786436 TLA786436 TUW786436 UES786436 UOO786436 UYK786436 VIG786436 VSC786436 WBY786436 WLU786436 WVQ786436 L851972:M851972 JE851972 TA851972 ACW851972 AMS851972 AWO851972 BGK851972 BQG851972 CAC851972 CJY851972 CTU851972 DDQ851972 DNM851972 DXI851972 EHE851972 ERA851972 FAW851972 FKS851972 FUO851972 GEK851972 GOG851972 GYC851972 HHY851972 HRU851972 IBQ851972 ILM851972 IVI851972 JFE851972 JPA851972 JYW851972 KIS851972 KSO851972 LCK851972 LMG851972 LWC851972 MFY851972 MPU851972 MZQ851972 NJM851972 NTI851972 ODE851972 ONA851972 OWW851972 PGS851972 PQO851972 QAK851972 QKG851972 QUC851972 RDY851972 RNU851972 RXQ851972 SHM851972 SRI851972 TBE851972 TLA851972 TUW851972 UES851972 UOO851972 UYK851972 VIG851972 VSC851972 WBY851972 WLU851972 WVQ851972 L917508:M917508 JE917508 TA917508 ACW917508 AMS917508 AWO917508 BGK917508 BQG917508 CAC917508 CJY917508 CTU917508 DDQ917508 DNM917508 DXI917508 EHE917508 ERA917508 FAW917508 FKS917508 FUO917508 GEK917508 GOG917508 GYC917508 HHY917508 HRU917508 IBQ917508 ILM917508 IVI917508 JFE917508 JPA917508 JYW917508 KIS917508 KSO917508 LCK917508 LMG917508 LWC917508 MFY917508 MPU917508 MZQ917508 NJM917508 NTI917508 ODE917508 ONA917508 OWW917508 PGS917508 PQO917508 QAK917508 QKG917508 QUC917508 RDY917508 RNU917508 RXQ917508 SHM917508 SRI917508 TBE917508 TLA917508 TUW917508 UES917508 UOO917508 UYK917508 VIG917508 VSC917508 WBY917508 WLU917508 WVQ917508 L983044:M983044 JE983044 TA983044 ACW983044 AMS983044 AWO983044 BGK983044 BQG983044 CAC983044 CJY983044 CTU983044 DDQ983044 DNM983044 DXI983044 EHE983044 ERA983044 FAW983044 FKS983044 FUO983044 GEK983044 GOG983044 GYC983044 HHY983044 HRU983044 IBQ983044 ILM983044 IVI983044 JFE983044 JPA983044 JYW983044 KIS983044 KSO983044 LCK983044 LMG983044 LWC983044 MFY983044 MPU983044 MZQ983044 NJM983044 NTI983044 ODE983044 ONA983044 OWW983044 PGS983044 PQO983044 QAK983044 QKG983044 QUC983044 RDY983044 RNU983044 RXQ983044 SHM983044 SRI983044 TBE983044 TLA983044 TUW983044 UES983044 UOO983044 UYK983044 VIG983044 VSC983044 WBY983044 WLU983044 WVQ983044"/>
    <dataValidation allowBlank="1" showInputMessage="1" showErrorMessage="1" prompt="Fecha de corte del Estado Financiero" sqref="L65541:M65541 JE65541 TA65541 ACW65541 AMS65541 AWO65541 BGK65541 BQG65541 CAC65541 CJY65541 CTU65541 DDQ65541 DNM65541 DXI65541 EHE65541 ERA65541 FAW65541 FKS65541 FUO65541 GEK65541 GOG65541 GYC65541 HHY65541 HRU65541 IBQ65541 ILM65541 IVI65541 JFE65541 JPA65541 JYW65541 KIS65541 KSO65541 LCK65541 LMG65541 LWC65541 MFY65541 MPU65541 MZQ65541 NJM65541 NTI65541 ODE65541 ONA65541 OWW65541 PGS65541 PQO65541 QAK65541 QKG65541 QUC65541 RDY65541 RNU65541 RXQ65541 SHM65541 SRI65541 TBE65541 TLA65541 TUW65541 UES65541 UOO65541 UYK65541 VIG65541 VSC65541 WBY65541 WLU65541 WVQ65541 L131077:M131077 JE131077 TA131077 ACW131077 AMS131077 AWO131077 BGK131077 BQG131077 CAC131077 CJY131077 CTU131077 DDQ131077 DNM131077 DXI131077 EHE131077 ERA131077 FAW131077 FKS131077 FUO131077 GEK131077 GOG131077 GYC131077 HHY131077 HRU131077 IBQ131077 ILM131077 IVI131077 JFE131077 JPA131077 JYW131077 KIS131077 KSO131077 LCK131077 LMG131077 LWC131077 MFY131077 MPU131077 MZQ131077 NJM131077 NTI131077 ODE131077 ONA131077 OWW131077 PGS131077 PQO131077 QAK131077 QKG131077 QUC131077 RDY131077 RNU131077 RXQ131077 SHM131077 SRI131077 TBE131077 TLA131077 TUW131077 UES131077 UOO131077 UYK131077 VIG131077 VSC131077 WBY131077 WLU131077 WVQ131077 L196613:M196613 JE196613 TA196613 ACW196613 AMS196613 AWO196613 BGK196613 BQG196613 CAC196613 CJY196613 CTU196613 DDQ196613 DNM196613 DXI196613 EHE196613 ERA196613 FAW196613 FKS196613 FUO196613 GEK196613 GOG196613 GYC196613 HHY196613 HRU196613 IBQ196613 ILM196613 IVI196613 JFE196613 JPA196613 JYW196613 KIS196613 KSO196613 LCK196613 LMG196613 LWC196613 MFY196613 MPU196613 MZQ196613 NJM196613 NTI196613 ODE196613 ONA196613 OWW196613 PGS196613 PQO196613 QAK196613 QKG196613 QUC196613 RDY196613 RNU196613 RXQ196613 SHM196613 SRI196613 TBE196613 TLA196613 TUW196613 UES196613 UOO196613 UYK196613 VIG196613 VSC196613 WBY196613 WLU196613 WVQ196613 L262149:M262149 JE262149 TA262149 ACW262149 AMS262149 AWO262149 BGK262149 BQG262149 CAC262149 CJY262149 CTU262149 DDQ262149 DNM262149 DXI262149 EHE262149 ERA262149 FAW262149 FKS262149 FUO262149 GEK262149 GOG262149 GYC262149 HHY262149 HRU262149 IBQ262149 ILM262149 IVI262149 JFE262149 JPA262149 JYW262149 KIS262149 KSO262149 LCK262149 LMG262149 LWC262149 MFY262149 MPU262149 MZQ262149 NJM262149 NTI262149 ODE262149 ONA262149 OWW262149 PGS262149 PQO262149 QAK262149 QKG262149 QUC262149 RDY262149 RNU262149 RXQ262149 SHM262149 SRI262149 TBE262149 TLA262149 TUW262149 UES262149 UOO262149 UYK262149 VIG262149 VSC262149 WBY262149 WLU262149 WVQ262149 L327685:M327685 JE327685 TA327685 ACW327685 AMS327685 AWO327685 BGK327685 BQG327685 CAC327685 CJY327685 CTU327685 DDQ327685 DNM327685 DXI327685 EHE327685 ERA327685 FAW327685 FKS327685 FUO327685 GEK327685 GOG327685 GYC327685 HHY327685 HRU327685 IBQ327685 ILM327685 IVI327685 JFE327685 JPA327685 JYW327685 KIS327685 KSO327685 LCK327685 LMG327685 LWC327685 MFY327685 MPU327685 MZQ327685 NJM327685 NTI327685 ODE327685 ONA327685 OWW327685 PGS327685 PQO327685 QAK327685 QKG327685 QUC327685 RDY327685 RNU327685 RXQ327685 SHM327685 SRI327685 TBE327685 TLA327685 TUW327685 UES327685 UOO327685 UYK327685 VIG327685 VSC327685 WBY327685 WLU327685 WVQ327685 L393221:M393221 JE393221 TA393221 ACW393221 AMS393221 AWO393221 BGK393221 BQG393221 CAC393221 CJY393221 CTU393221 DDQ393221 DNM393221 DXI393221 EHE393221 ERA393221 FAW393221 FKS393221 FUO393221 GEK393221 GOG393221 GYC393221 HHY393221 HRU393221 IBQ393221 ILM393221 IVI393221 JFE393221 JPA393221 JYW393221 KIS393221 KSO393221 LCK393221 LMG393221 LWC393221 MFY393221 MPU393221 MZQ393221 NJM393221 NTI393221 ODE393221 ONA393221 OWW393221 PGS393221 PQO393221 QAK393221 QKG393221 QUC393221 RDY393221 RNU393221 RXQ393221 SHM393221 SRI393221 TBE393221 TLA393221 TUW393221 UES393221 UOO393221 UYK393221 VIG393221 VSC393221 WBY393221 WLU393221 WVQ393221 L458757:M458757 JE458757 TA458757 ACW458757 AMS458757 AWO458757 BGK458757 BQG458757 CAC458757 CJY458757 CTU458757 DDQ458757 DNM458757 DXI458757 EHE458757 ERA458757 FAW458757 FKS458757 FUO458757 GEK458757 GOG458757 GYC458757 HHY458757 HRU458757 IBQ458757 ILM458757 IVI458757 JFE458757 JPA458757 JYW458757 KIS458757 KSO458757 LCK458757 LMG458757 LWC458757 MFY458757 MPU458757 MZQ458757 NJM458757 NTI458757 ODE458757 ONA458757 OWW458757 PGS458757 PQO458757 QAK458757 QKG458757 QUC458757 RDY458757 RNU458757 RXQ458757 SHM458757 SRI458757 TBE458757 TLA458757 TUW458757 UES458757 UOO458757 UYK458757 VIG458757 VSC458757 WBY458757 WLU458757 WVQ458757 L524293:M524293 JE524293 TA524293 ACW524293 AMS524293 AWO524293 BGK524293 BQG524293 CAC524293 CJY524293 CTU524293 DDQ524293 DNM524293 DXI524293 EHE524293 ERA524293 FAW524293 FKS524293 FUO524293 GEK524293 GOG524293 GYC524293 HHY524293 HRU524293 IBQ524293 ILM524293 IVI524293 JFE524293 JPA524293 JYW524293 KIS524293 KSO524293 LCK524293 LMG524293 LWC524293 MFY524293 MPU524293 MZQ524293 NJM524293 NTI524293 ODE524293 ONA524293 OWW524293 PGS524293 PQO524293 QAK524293 QKG524293 QUC524293 RDY524293 RNU524293 RXQ524293 SHM524293 SRI524293 TBE524293 TLA524293 TUW524293 UES524293 UOO524293 UYK524293 VIG524293 VSC524293 WBY524293 WLU524293 WVQ524293 L589829:M589829 JE589829 TA589829 ACW589829 AMS589829 AWO589829 BGK589829 BQG589829 CAC589829 CJY589829 CTU589829 DDQ589829 DNM589829 DXI589829 EHE589829 ERA589829 FAW589829 FKS589829 FUO589829 GEK589829 GOG589829 GYC589829 HHY589829 HRU589829 IBQ589829 ILM589829 IVI589829 JFE589829 JPA589829 JYW589829 KIS589829 KSO589829 LCK589829 LMG589829 LWC589829 MFY589829 MPU589829 MZQ589829 NJM589829 NTI589829 ODE589829 ONA589829 OWW589829 PGS589829 PQO589829 QAK589829 QKG589829 QUC589829 RDY589829 RNU589829 RXQ589829 SHM589829 SRI589829 TBE589829 TLA589829 TUW589829 UES589829 UOO589829 UYK589829 VIG589829 VSC589829 WBY589829 WLU589829 WVQ589829 L655365:M655365 JE655365 TA655365 ACW655365 AMS655365 AWO655365 BGK655365 BQG655365 CAC655365 CJY655365 CTU655365 DDQ655365 DNM655365 DXI655365 EHE655365 ERA655365 FAW655365 FKS655365 FUO655365 GEK655365 GOG655365 GYC655365 HHY655365 HRU655365 IBQ655365 ILM655365 IVI655365 JFE655365 JPA655365 JYW655365 KIS655365 KSO655365 LCK655365 LMG655365 LWC655365 MFY655365 MPU655365 MZQ655365 NJM655365 NTI655365 ODE655365 ONA655365 OWW655365 PGS655365 PQO655365 QAK655365 QKG655365 QUC655365 RDY655365 RNU655365 RXQ655365 SHM655365 SRI655365 TBE655365 TLA655365 TUW655365 UES655365 UOO655365 UYK655365 VIG655365 VSC655365 WBY655365 WLU655365 WVQ655365 L720901:M720901 JE720901 TA720901 ACW720901 AMS720901 AWO720901 BGK720901 BQG720901 CAC720901 CJY720901 CTU720901 DDQ720901 DNM720901 DXI720901 EHE720901 ERA720901 FAW720901 FKS720901 FUO720901 GEK720901 GOG720901 GYC720901 HHY720901 HRU720901 IBQ720901 ILM720901 IVI720901 JFE720901 JPA720901 JYW720901 KIS720901 KSO720901 LCK720901 LMG720901 LWC720901 MFY720901 MPU720901 MZQ720901 NJM720901 NTI720901 ODE720901 ONA720901 OWW720901 PGS720901 PQO720901 QAK720901 QKG720901 QUC720901 RDY720901 RNU720901 RXQ720901 SHM720901 SRI720901 TBE720901 TLA720901 TUW720901 UES720901 UOO720901 UYK720901 VIG720901 VSC720901 WBY720901 WLU720901 WVQ720901 L786437:M786437 JE786437 TA786437 ACW786437 AMS786437 AWO786437 BGK786437 BQG786437 CAC786437 CJY786437 CTU786437 DDQ786437 DNM786437 DXI786437 EHE786437 ERA786437 FAW786437 FKS786437 FUO786437 GEK786437 GOG786437 GYC786437 HHY786437 HRU786437 IBQ786437 ILM786437 IVI786437 JFE786437 JPA786437 JYW786437 KIS786437 KSO786437 LCK786437 LMG786437 LWC786437 MFY786437 MPU786437 MZQ786437 NJM786437 NTI786437 ODE786437 ONA786437 OWW786437 PGS786437 PQO786437 QAK786437 QKG786437 QUC786437 RDY786437 RNU786437 RXQ786437 SHM786437 SRI786437 TBE786437 TLA786437 TUW786437 UES786437 UOO786437 UYK786437 VIG786437 VSC786437 WBY786437 WLU786437 WVQ786437 L851973:M851973 JE851973 TA851973 ACW851973 AMS851973 AWO851973 BGK851973 BQG851973 CAC851973 CJY851973 CTU851973 DDQ851973 DNM851973 DXI851973 EHE851973 ERA851973 FAW851973 FKS851973 FUO851973 GEK851973 GOG851973 GYC851973 HHY851973 HRU851973 IBQ851973 ILM851973 IVI851973 JFE851973 JPA851973 JYW851973 KIS851973 KSO851973 LCK851973 LMG851973 LWC851973 MFY851973 MPU851973 MZQ851973 NJM851973 NTI851973 ODE851973 ONA851973 OWW851973 PGS851973 PQO851973 QAK851973 QKG851973 QUC851973 RDY851973 RNU851973 RXQ851973 SHM851973 SRI851973 TBE851973 TLA851973 TUW851973 UES851973 UOO851973 UYK851973 VIG851973 VSC851973 WBY851973 WLU851973 WVQ851973 L917509:M917509 JE917509 TA917509 ACW917509 AMS917509 AWO917509 BGK917509 BQG917509 CAC917509 CJY917509 CTU917509 DDQ917509 DNM917509 DXI917509 EHE917509 ERA917509 FAW917509 FKS917509 FUO917509 GEK917509 GOG917509 GYC917509 HHY917509 HRU917509 IBQ917509 ILM917509 IVI917509 JFE917509 JPA917509 JYW917509 KIS917509 KSO917509 LCK917509 LMG917509 LWC917509 MFY917509 MPU917509 MZQ917509 NJM917509 NTI917509 ODE917509 ONA917509 OWW917509 PGS917509 PQO917509 QAK917509 QKG917509 QUC917509 RDY917509 RNU917509 RXQ917509 SHM917509 SRI917509 TBE917509 TLA917509 TUW917509 UES917509 UOO917509 UYK917509 VIG917509 VSC917509 WBY917509 WLU917509 WVQ917509 L983045:M983045 JE983045 TA983045 ACW983045 AMS983045 AWO983045 BGK983045 BQG983045 CAC983045 CJY983045 CTU983045 DDQ983045 DNM983045 DXI983045 EHE983045 ERA983045 FAW983045 FKS983045 FUO983045 GEK983045 GOG983045 GYC983045 HHY983045 HRU983045 IBQ983045 ILM983045 IVI983045 JFE983045 JPA983045 JYW983045 KIS983045 KSO983045 LCK983045 LMG983045 LWC983045 MFY983045 MPU983045 MZQ983045 NJM983045 NTI983045 ODE983045 ONA983045 OWW983045 PGS983045 PQO983045 QAK983045 QKG983045 QUC983045 RDY983045 RNU983045 RXQ983045 SHM983045 SRI983045 TBE983045 TLA983045 TUW983045 UES983045 UOO983045 UYK983045 VIG983045 VSC983045 WBY983045 WLU983045 WVQ983045"/>
    <dataValidation allowBlank="1" showErrorMessage="1" sqref="N65814:O65815 JF65814:JH65815 TB65814:TD65815 ACX65814:ACZ65815 AMT65814:AMV65815 AWP65814:AWR65815 BGL65814:BGN65815 BQH65814:BQJ65815 CAD65814:CAF65815 CJZ65814:CKB65815 CTV65814:CTX65815 DDR65814:DDT65815 DNN65814:DNP65815 DXJ65814:DXL65815 EHF65814:EHH65815 ERB65814:ERD65815 FAX65814:FAZ65815 FKT65814:FKV65815 FUP65814:FUR65815 GEL65814:GEN65815 GOH65814:GOJ65815 GYD65814:GYF65815 HHZ65814:HIB65815 HRV65814:HRX65815 IBR65814:IBT65815 ILN65814:ILP65815 IVJ65814:IVL65815 JFF65814:JFH65815 JPB65814:JPD65815 JYX65814:JYZ65815 KIT65814:KIV65815 KSP65814:KSR65815 LCL65814:LCN65815 LMH65814:LMJ65815 LWD65814:LWF65815 MFZ65814:MGB65815 MPV65814:MPX65815 MZR65814:MZT65815 NJN65814:NJP65815 NTJ65814:NTL65815 ODF65814:ODH65815 ONB65814:OND65815 OWX65814:OWZ65815 PGT65814:PGV65815 PQP65814:PQR65815 QAL65814:QAN65815 QKH65814:QKJ65815 QUD65814:QUF65815 RDZ65814:REB65815 RNV65814:RNX65815 RXR65814:RXT65815 SHN65814:SHP65815 SRJ65814:SRL65815 TBF65814:TBH65815 TLB65814:TLD65815 TUX65814:TUZ65815 UET65814:UEV65815 UOP65814:UOR65815 UYL65814:UYN65815 VIH65814:VIJ65815 VSD65814:VSF65815 WBZ65814:WCB65815 WLV65814:WLX65815 WVR65814:WVT65815 N131350:O131351 JF131350:JH131351 TB131350:TD131351 ACX131350:ACZ131351 AMT131350:AMV131351 AWP131350:AWR131351 BGL131350:BGN131351 BQH131350:BQJ131351 CAD131350:CAF131351 CJZ131350:CKB131351 CTV131350:CTX131351 DDR131350:DDT131351 DNN131350:DNP131351 DXJ131350:DXL131351 EHF131350:EHH131351 ERB131350:ERD131351 FAX131350:FAZ131351 FKT131350:FKV131351 FUP131350:FUR131351 GEL131350:GEN131351 GOH131350:GOJ131351 GYD131350:GYF131351 HHZ131350:HIB131351 HRV131350:HRX131351 IBR131350:IBT131351 ILN131350:ILP131351 IVJ131350:IVL131351 JFF131350:JFH131351 JPB131350:JPD131351 JYX131350:JYZ131351 KIT131350:KIV131351 KSP131350:KSR131351 LCL131350:LCN131351 LMH131350:LMJ131351 LWD131350:LWF131351 MFZ131350:MGB131351 MPV131350:MPX131351 MZR131350:MZT131351 NJN131350:NJP131351 NTJ131350:NTL131351 ODF131350:ODH131351 ONB131350:OND131351 OWX131350:OWZ131351 PGT131350:PGV131351 PQP131350:PQR131351 QAL131350:QAN131351 QKH131350:QKJ131351 QUD131350:QUF131351 RDZ131350:REB131351 RNV131350:RNX131351 RXR131350:RXT131351 SHN131350:SHP131351 SRJ131350:SRL131351 TBF131350:TBH131351 TLB131350:TLD131351 TUX131350:TUZ131351 UET131350:UEV131351 UOP131350:UOR131351 UYL131350:UYN131351 VIH131350:VIJ131351 VSD131350:VSF131351 WBZ131350:WCB131351 WLV131350:WLX131351 WVR131350:WVT131351 N196886:O196887 JF196886:JH196887 TB196886:TD196887 ACX196886:ACZ196887 AMT196886:AMV196887 AWP196886:AWR196887 BGL196886:BGN196887 BQH196886:BQJ196887 CAD196886:CAF196887 CJZ196886:CKB196887 CTV196886:CTX196887 DDR196886:DDT196887 DNN196886:DNP196887 DXJ196886:DXL196887 EHF196886:EHH196887 ERB196886:ERD196887 FAX196886:FAZ196887 FKT196886:FKV196887 FUP196886:FUR196887 GEL196886:GEN196887 GOH196886:GOJ196887 GYD196886:GYF196887 HHZ196886:HIB196887 HRV196886:HRX196887 IBR196886:IBT196887 ILN196886:ILP196887 IVJ196886:IVL196887 JFF196886:JFH196887 JPB196886:JPD196887 JYX196886:JYZ196887 KIT196886:KIV196887 KSP196886:KSR196887 LCL196886:LCN196887 LMH196886:LMJ196887 LWD196886:LWF196887 MFZ196886:MGB196887 MPV196886:MPX196887 MZR196886:MZT196887 NJN196886:NJP196887 NTJ196886:NTL196887 ODF196886:ODH196887 ONB196886:OND196887 OWX196886:OWZ196887 PGT196886:PGV196887 PQP196886:PQR196887 QAL196886:QAN196887 QKH196886:QKJ196887 QUD196886:QUF196887 RDZ196886:REB196887 RNV196886:RNX196887 RXR196886:RXT196887 SHN196886:SHP196887 SRJ196886:SRL196887 TBF196886:TBH196887 TLB196886:TLD196887 TUX196886:TUZ196887 UET196886:UEV196887 UOP196886:UOR196887 UYL196886:UYN196887 VIH196886:VIJ196887 VSD196886:VSF196887 WBZ196886:WCB196887 WLV196886:WLX196887 WVR196886:WVT196887 N262422:O262423 JF262422:JH262423 TB262422:TD262423 ACX262422:ACZ262423 AMT262422:AMV262423 AWP262422:AWR262423 BGL262422:BGN262423 BQH262422:BQJ262423 CAD262422:CAF262423 CJZ262422:CKB262423 CTV262422:CTX262423 DDR262422:DDT262423 DNN262422:DNP262423 DXJ262422:DXL262423 EHF262422:EHH262423 ERB262422:ERD262423 FAX262422:FAZ262423 FKT262422:FKV262423 FUP262422:FUR262423 GEL262422:GEN262423 GOH262422:GOJ262423 GYD262422:GYF262423 HHZ262422:HIB262423 HRV262422:HRX262423 IBR262422:IBT262423 ILN262422:ILP262423 IVJ262422:IVL262423 JFF262422:JFH262423 JPB262422:JPD262423 JYX262422:JYZ262423 KIT262422:KIV262423 KSP262422:KSR262423 LCL262422:LCN262423 LMH262422:LMJ262423 LWD262422:LWF262423 MFZ262422:MGB262423 MPV262422:MPX262423 MZR262422:MZT262423 NJN262422:NJP262423 NTJ262422:NTL262423 ODF262422:ODH262423 ONB262422:OND262423 OWX262422:OWZ262423 PGT262422:PGV262423 PQP262422:PQR262423 QAL262422:QAN262423 QKH262422:QKJ262423 QUD262422:QUF262423 RDZ262422:REB262423 RNV262422:RNX262423 RXR262422:RXT262423 SHN262422:SHP262423 SRJ262422:SRL262423 TBF262422:TBH262423 TLB262422:TLD262423 TUX262422:TUZ262423 UET262422:UEV262423 UOP262422:UOR262423 UYL262422:UYN262423 VIH262422:VIJ262423 VSD262422:VSF262423 WBZ262422:WCB262423 WLV262422:WLX262423 WVR262422:WVT262423 N327958:O327959 JF327958:JH327959 TB327958:TD327959 ACX327958:ACZ327959 AMT327958:AMV327959 AWP327958:AWR327959 BGL327958:BGN327959 BQH327958:BQJ327959 CAD327958:CAF327959 CJZ327958:CKB327959 CTV327958:CTX327959 DDR327958:DDT327959 DNN327958:DNP327959 DXJ327958:DXL327959 EHF327958:EHH327959 ERB327958:ERD327959 FAX327958:FAZ327959 FKT327958:FKV327959 FUP327958:FUR327959 GEL327958:GEN327959 GOH327958:GOJ327959 GYD327958:GYF327959 HHZ327958:HIB327959 HRV327958:HRX327959 IBR327958:IBT327959 ILN327958:ILP327959 IVJ327958:IVL327959 JFF327958:JFH327959 JPB327958:JPD327959 JYX327958:JYZ327959 KIT327958:KIV327959 KSP327958:KSR327959 LCL327958:LCN327959 LMH327958:LMJ327959 LWD327958:LWF327959 MFZ327958:MGB327959 MPV327958:MPX327959 MZR327958:MZT327959 NJN327958:NJP327959 NTJ327958:NTL327959 ODF327958:ODH327959 ONB327958:OND327959 OWX327958:OWZ327959 PGT327958:PGV327959 PQP327958:PQR327959 QAL327958:QAN327959 QKH327958:QKJ327959 QUD327958:QUF327959 RDZ327958:REB327959 RNV327958:RNX327959 RXR327958:RXT327959 SHN327958:SHP327959 SRJ327958:SRL327959 TBF327958:TBH327959 TLB327958:TLD327959 TUX327958:TUZ327959 UET327958:UEV327959 UOP327958:UOR327959 UYL327958:UYN327959 VIH327958:VIJ327959 VSD327958:VSF327959 WBZ327958:WCB327959 WLV327958:WLX327959 WVR327958:WVT327959 N393494:O393495 JF393494:JH393495 TB393494:TD393495 ACX393494:ACZ393495 AMT393494:AMV393495 AWP393494:AWR393495 BGL393494:BGN393495 BQH393494:BQJ393495 CAD393494:CAF393495 CJZ393494:CKB393495 CTV393494:CTX393495 DDR393494:DDT393495 DNN393494:DNP393495 DXJ393494:DXL393495 EHF393494:EHH393495 ERB393494:ERD393495 FAX393494:FAZ393495 FKT393494:FKV393495 FUP393494:FUR393495 GEL393494:GEN393495 GOH393494:GOJ393495 GYD393494:GYF393495 HHZ393494:HIB393495 HRV393494:HRX393495 IBR393494:IBT393495 ILN393494:ILP393495 IVJ393494:IVL393495 JFF393494:JFH393495 JPB393494:JPD393495 JYX393494:JYZ393495 KIT393494:KIV393495 KSP393494:KSR393495 LCL393494:LCN393495 LMH393494:LMJ393495 LWD393494:LWF393495 MFZ393494:MGB393495 MPV393494:MPX393495 MZR393494:MZT393495 NJN393494:NJP393495 NTJ393494:NTL393495 ODF393494:ODH393495 ONB393494:OND393495 OWX393494:OWZ393495 PGT393494:PGV393495 PQP393494:PQR393495 QAL393494:QAN393495 QKH393494:QKJ393495 QUD393494:QUF393495 RDZ393494:REB393495 RNV393494:RNX393495 RXR393494:RXT393495 SHN393494:SHP393495 SRJ393494:SRL393495 TBF393494:TBH393495 TLB393494:TLD393495 TUX393494:TUZ393495 UET393494:UEV393495 UOP393494:UOR393495 UYL393494:UYN393495 VIH393494:VIJ393495 VSD393494:VSF393495 WBZ393494:WCB393495 WLV393494:WLX393495 WVR393494:WVT393495 N459030:O459031 JF459030:JH459031 TB459030:TD459031 ACX459030:ACZ459031 AMT459030:AMV459031 AWP459030:AWR459031 BGL459030:BGN459031 BQH459030:BQJ459031 CAD459030:CAF459031 CJZ459030:CKB459031 CTV459030:CTX459031 DDR459030:DDT459031 DNN459030:DNP459031 DXJ459030:DXL459031 EHF459030:EHH459031 ERB459030:ERD459031 FAX459030:FAZ459031 FKT459030:FKV459031 FUP459030:FUR459031 GEL459030:GEN459031 GOH459030:GOJ459031 GYD459030:GYF459031 HHZ459030:HIB459031 HRV459030:HRX459031 IBR459030:IBT459031 ILN459030:ILP459031 IVJ459030:IVL459031 JFF459030:JFH459031 JPB459030:JPD459031 JYX459030:JYZ459031 KIT459030:KIV459031 KSP459030:KSR459031 LCL459030:LCN459031 LMH459030:LMJ459031 LWD459030:LWF459031 MFZ459030:MGB459031 MPV459030:MPX459031 MZR459030:MZT459031 NJN459030:NJP459031 NTJ459030:NTL459031 ODF459030:ODH459031 ONB459030:OND459031 OWX459030:OWZ459031 PGT459030:PGV459031 PQP459030:PQR459031 QAL459030:QAN459031 QKH459030:QKJ459031 QUD459030:QUF459031 RDZ459030:REB459031 RNV459030:RNX459031 RXR459030:RXT459031 SHN459030:SHP459031 SRJ459030:SRL459031 TBF459030:TBH459031 TLB459030:TLD459031 TUX459030:TUZ459031 UET459030:UEV459031 UOP459030:UOR459031 UYL459030:UYN459031 VIH459030:VIJ459031 VSD459030:VSF459031 WBZ459030:WCB459031 WLV459030:WLX459031 WVR459030:WVT459031 N524566:O524567 JF524566:JH524567 TB524566:TD524567 ACX524566:ACZ524567 AMT524566:AMV524567 AWP524566:AWR524567 BGL524566:BGN524567 BQH524566:BQJ524567 CAD524566:CAF524567 CJZ524566:CKB524567 CTV524566:CTX524567 DDR524566:DDT524567 DNN524566:DNP524567 DXJ524566:DXL524567 EHF524566:EHH524567 ERB524566:ERD524567 FAX524566:FAZ524567 FKT524566:FKV524567 FUP524566:FUR524567 GEL524566:GEN524567 GOH524566:GOJ524567 GYD524566:GYF524567 HHZ524566:HIB524567 HRV524566:HRX524567 IBR524566:IBT524567 ILN524566:ILP524567 IVJ524566:IVL524567 JFF524566:JFH524567 JPB524566:JPD524567 JYX524566:JYZ524567 KIT524566:KIV524567 KSP524566:KSR524567 LCL524566:LCN524567 LMH524566:LMJ524567 LWD524566:LWF524567 MFZ524566:MGB524567 MPV524566:MPX524567 MZR524566:MZT524567 NJN524566:NJP524567 NTJ524566:NTL524567 ODF524566:ODH524567 ONB524566:OND524567 OWX524566:OWZ524567 PGT524566:PGV524567 PQP524566:PQR524567 QAL524566:QAN524567 QKH524566:QKJ524567 QUD524566:QUF524567 RDZ524566:REB524567 RNV524566:RNX524567 RXR524566:RXT524567 SHN524566:SHP524567 SRJ524566:SRL524567 TBF524566:TBH524567 TLB524566:TLD524567 TUX524566:TUZ524567 UET524566:UEV524567 UOP524566:UOR524567 UYL524566:UYN524567 VIH524566:VIJ524567 VSD524566:VSF524567 WBZ524566:WCB524567 WLV524566:WLX524567 WVR524566:WVT524567 N590102:O590103 JF590102:JH590103 TB590102:TD590103 ACX590102:ACZ590103 AMT590102:AMV590103 AWP590102:AWR590103 BGL590102:BGN590103 BQH590102:BQJ590103 CAD590102:CAF590103 CJZ590102:CKB590103 CTV590102:CTX590103 DDR590102:DDT590103 DNN590102:DNP590103 DXJ590102:DXL590103 EHF590102:EHH590103 ERB590102:ERD590103 FAX590102:FAZ590103 FKT590102:FKV590103 FUP590102:FUR590103 GEL590102:GEN590103 GOH590102:GOJ590103 GYD590102:GYF590103 HHZ590102:HIB590103 HRV590102:HRX590103 IBR590102:IBT590103 ILN590102:ILP590103 IVJ590102:IVL590103 JFF590102:JFH590103 JPB590102:JPD590103 JYX590102:JYZ590103 KIT590102:KIV590103 KSP590102:KSR590103 LCL590102:LCN590103 LMH590102:LMJ590103 LWD590102:LWF590103 MFZ590102:MGB590103 MPV590102:MPX590103 MZR590102:MZT590103 NJN590102:NJP590103 NTJ590102:NTL590103 ODF590102:ODH590103 ONB590102:OND590103 OWX590102:OWZ590103 PGT590102:PGV590103 PQP590102:PQR590103 QAL590102:QAN590103 QKH590102:QKJ590103 QUD590102:QUF590103 RDZ590102:REB590103 RNV590102:RNX590103 RXR590102:RXT590103 SHN590102:SHP590103 SRJ590102:SRL590103 TBF590102:TBH590103 TLB590102:TLD590103 TUX590102:TUZ590103 UET590102:UEV590103 UOP590102:UOR590103 UYL590102:UYN590103 VIH590102:VIJ590103 VSD590102:VSF590103 WBZ590102:WCB590103 WLV590102:WLX590103 WVR590102:WVT590103 N655638:O655639 JF655638:JH655639 TB655638:TD655639 ACX655638:ACZ655639 AMT655638:AMV655639 AWP655638:AWR655639 BGL655638:BGN655639 BQH655638:BQJ655639 CAD655638:CAF655639 CJZ655638:CKB655639 CTV655638:CTX655639 DDR655638:DDT655639 DNN655638:DNP655639 DXJ655638:DXL655639 EHF655638:EHH655639 ERB655638:ERD655639 FAX655638:FAZ655639 FKT655638:FKV655639 FUP655638:FUR655639 GEL655638:GEN655639 GOH655638:GOJ655639 GYD655638:GYF655639 HHZ655638:HIB655639 HRV655638:HRX655639 IBR655638:IBT655639 ILN655638:ILP655639 IVJ655638:IVL655639 JFF655638:JFH655639 JPB655638:JPD655639 JYX655638:JYZ655639 KIT655638:KIV655639 KSP655638:KSR655639 LCL655638:LCN655639 LMH655638:LMJ655639 LWD655638:LWF655639 MFZ655638:MGB655639 MPV655638:MPX655639 MZR655638:MZT655639 NJN655638:NJP655639 NTJ655638:NTL655639 ODF655638:ODH655639 ONB655638:OND655639 OWX655638:OWZ655639 PGT655638:PGV655639 PQP655638:PQR655639 QAL655638:QAN655639 QKH655638:QKJ655639 QUD655638:QUF655639 RDZ655638:REB655639 RNV655638:RNX655639 RXR655638:RXT655639 SHN655638:SHP655639 SRJ655638:SRL655639 TBF655638:TBH655639 TLB655638:TLD655639 TUX655638:TUZ655639 UET655638:UEV655639 UOP655638:UOR655639 UYL655638:UYN655639 VIH655638:VIJ655639 VSD655638:VSF655639 WBZ655638:WCB655639 WLV655638:WLX655639 WVR655638:WVT655639 N721174:O721175 JF721174:JH721175 TB721174:TD721175 ACX721174:ACZ721175 AMT721174:AMV721175 AWP721174:AWR721175 BGL721174:BGN721175 BQH721174:BQJ721175 CAD721174:CAF721175 CJZ721174:CKB721175 CTV721174:CTX721175 DDR721174:DDT721175 DNN721174:DNP721175 DXJ721174:DXL721175 EHF721174:EHH721175 ERB721174:ERD721175 FAX721174:FAZ721175 FKT721174:FKV721175 FUP721174:FUR721175 GEL721174:GEN721175 GOH721174:GOJ721175 GYD721174:GYF721175 HHZ721174:HIB721175 HRV721174:HRX721175 IBR721174:IBT721175 ILN721174:ILP721175 IVJ721174:IVL721175 JFF721174:JFH721175 JPB721174:JPD721175 JYX721174:JYZ721175 KIT721174:KIV721175 KSP721174:KSR721175 LCL721174:LCN721175 LMH721174:LMJ721175 LWD721174:LWF721175 MFZ721174:MGB721175 MPV721174:MPX721175 MZR721174:MZT721175 NJN721174:NJP721175 NTJ721174:NTL721175 ODF721174:ODH721175 ONB721174:OND721175 OWX721174:OWZ721175 PGT721174:PGV721175 PQP721174:PQR721175 QAL721174:QAN721175 QKH721174:QKJ721175 QUD721174:QUF721175 RDZ721174:REB721175 RNV721174:RNX721175 RXR721174:RXT721175 SHN721174:SHP721175 SRJ721174:SRL721175 TBF721174:TBH721175 TLB721174:TLD721175 TUX721174:TUZ721175 UET721174:UEV721175 UOP721174:UOR721175 UYL721174:UYN721175 VIH721174:VIJ721175 VSD721174:VSF721175 WBZ721174:WCB721175 WLV721174:WLX721175 WVR721174:WVT721175 N786710:O786711 JF786710:JH786711 TB786710:TD786711 ACX786710:ACZ786711 AMT786710:AMV786711 AWP786710:AWR786711 BGL786710:BGN786711 BQH786710:BQJ786711 CAD786710:CAF786711 CJZ786710:CKB786711 CTV786710:CTX786711 DDR786710:DDT786711 DNN786710:DNP786711 DXJ786710:DXL786711 EHF786710:EHH786711 ERB786710:ERD786711 FAX786710:FAZ786711 FKT786710:FKV786711 FUP786710:FUR786711 GEL786710:GEN786711 GOH786710:GOJ786711 GYD786710:GYF786711 HHZ786710:HIB786711 HRV786710:HRX786711 IBR786710:IBT786711 ILN786710:ILP786711 IVJ786710:IVL786711 JFF786710:JFH786711 JPB786710:JPD786711 JYX786710:JYZ786711 KIT786710:KIV786711 KSP786710:KSR786711 LCL786710:LCN786711 LMH786710:LMJ786711 LWD786710:LWF786711 MFZ786710:MGB786711 MPV786710:MPX786711 MZR786710:MZT786711 NJN786710:NJP786711 NTJ786710:NTL786711 ODF786710:ODH786711 ONB786710:OND786711 OWX786710:OWZ786711 PGT786710:PGV786711 PQP786710:PQR786711 QAL786710:QAN786711 QKH786710:QKJ786711 QUD786710:QUF786711 RDZ786710:REB786711 RNV786710:RNX786711 RXR786710:RXT786711 SHN786710:SHP786711 SRJ786710:SRL786711 TBF786710:TBH786711 TLB786710:TLD786711 TUX786710:TUZ786711 UET786710:UEV786711 UOP786710:UOR786711 UYL786710:UYN786711 VIH786710:VIJ786711 VSD786710:VSF786711 WBZ786710:WCB786711 WLV786710:WLX786711 WVR786710:WVT786711 N852246:O852247 JF852246:JH852247 TB852246:TD852247 ACX852246:ACZ852247 AMT852246:AMV852247 AWP852246:AWR852247 BGL852246:BGN852247 BQH852246:BQJ852247 CAD852246:CAF852247 CJZ852246:CKB852247 CTV852246:CTX852247 DDR852246:DDT852247 DNN852246:DNP852247 DXJ852246:DXL852247 EHF852246:EHH852247 ERB852246:ERD852247 FAX852246:FAZ852247 FKT852246:FKV852247 FUP852246:FUR852247 GEL852246:GEN852247 GOH852246:GOJ852247 GYD852246:GYF852247 HHZ852246:HIB852247 HRV852246:HRX852247 IBR852246:IBT852247 ILN852246:ILP852247 IVJ852246:IVL852247 JFF852246:JFH852247 JPB852246:JPD852247 JYX852246:JYZ852247 KIT852246:KIV852247 KSP852246:KSR852247 LCL852246:LCN852247 LMH852246:LMJ852247 LWD852246:LWF852247 MFZ852246:MGB852247 MPV852246:MPX852247 MZR852246:MZT852247 NJN852246:NJP852247 NTJ852246:NTL852247 ODF852246:ODH852247 ONB852246:OND852247 OWX852246:OWZ852247 PGT852246:PGV852247 PQP852246:PQR852247 QAL852246:QAN852247 QKH852246:QKJ852247 QUD852246:QUF852247 RDZ852246:REB852247 RNV852246:RNX852247 RXR852246:RXT852247 SHN852246:SHP852247 SRJ852246:SRL852247 TBF852246:TBH852247 TLB852246:TLD852247 TUX852246:TUZ852247 UET852246:UEV852247 UOP852246:UOR852247 UYL852246:UYN852247 VIH852246:VIJ852247 VSD852246:VSF852247 WBZ852246:WCB852247 WLV852246:WLX852247 WVR852246:WVT852247 N917782:O917783 JF917782:JH917783 TB917782:TD917783 ACX917782:ACZ917783 AMT917782:AMV917783 AWP917782:AWR917783 BGL917782:BGN917783 BQH917782:BQJ917783 CAD917782:CAF917783 CJZ917782:CKB917783 CTV917782:CTX917783 DDR917782:DDT917783 DNN917782:DNP917783 DXJ917782:DXL917783 EHF917782:EHH917783 ERB917782:ERD917783 FAX917782:FAZ917783 FKT917782:FKV917783 FUP917782:FUR917783 GEL917782:GEN917783 GOH917782:GOJ917783 GYD917782:GYF917783 HHZ917782:HIB917783 HRV917782:HRX917783 IBR917782:IBT917783 ILN917782:ILP917783 IVJ917782:IVL917783 JFF917782:JFH917783 JPB917782:JPD917783 JYX917782:JYZ917783 KIT917782:KIV917783 KSP917782:KSR917783 LCL917782:LCN917783 LMH917782:LMJ917783 LWD917782:LWF917783 MFZ917782:MGB917783 MPV917782:MPX917783 MZR917782:MZT917783 NJN917782:NJP917783 NTJ917782:NTL917783 ODF917782:ODH917783 ONB917782:OND917783 OWX917782:OWZ917783 PGT917782:PGV917783 PQP917782:PQR917783 QAL917782:QAN917783 QKH917782:QKJ917783 QUD917782:QUF917783 RDZ917782:REB917783 RNV917782:RNX917783 RXR917782:RXT917783 SHN917782:SHP917783 SRJ917782:SRL917783 TBF917782:TBH917783 TLB917782:TLD917783 TUX917782:TUZ917783 UET917782:UEV917783 UOP917782:UOR917783 UYL917782:UYN917783 VIH917782:VIJ917783 VSD917782:VSF917783 WBZ917782:WCB917783 WLV917782:WLX917783 WVR917782:WVT917783 N983318:O983319 JF983318:JH983319 TB983318:TD983319 ACX983318:ACZ983319 AMT983318:AMV983319 AWP983318:AWR983319 BGL983318:BGN983319 BQH983318:BQJ983319 CAD983318:CAF983319 CJZ983318:CKB983319 CTV983318:CTX983319 DDR983318:DDT983319 DNN983318:DNP983319 DXJ983318:DXL983319 EHF983318:EHH983319 ERB983318:ERD983319 FAX983318:FAZ983319 FKT983318:FKV983319 FUP983318:FUR983319 GEL983318:GEN983319 GOH983318:GOJ983319 GYD983318:GYF983319 HHZ983318:HIB983319 HRV983318:HRX983319 IBR983318:IBT983319 ILN983318:ILP983319 IVJ983318:IVL983319 JFF983318:JFH983319 JPB983318:JPD983319 JYX983318:JYZ983319 KIT983318:KIV983319 KSP983318:KSR983319 LCL983318:LCN983319 LMH983318:LMJ983319 LWD983318:LWF983319 MFZ983318:MGB983319 MPV983318:MPX983319 MZR983318:MZT983319 NJN983318:NJP983319 NTJ983318:NTL983319 ODF983318:ODH983319 ONB983318:OND983319 OWX983318:OWZ983319 PGT983318:PGV983319 PQP983318:PQR983319 QAL983318:QAN983319 QKH983318:QKJ983319 QUD983318:QUF983319 RDZ983318:REB983319 RNV983318:RNX983319 RXR983318:RXT983319 SHN983318:SHP983319 SRJ983318:SRL983319 TBF983318:TBH983319 TLB983318:TLD983319 TUX983318:TUZ983319 UET983318:UEV983319 UOP983318:UOR983319 UYL983318:UYN983319 VIH983318:VIJ983319 VSD983318:VSF983319 WBZ983318:WCB983319 WLV983318:WLX983319 WVR983318:WVT983319 WVR54:WVT61 JF54:JH61 TB54:TD61 ACX54:ACZ61 AMT54:AMV61 AWP54:AWR61 BGL54:BGN61 BQH54:BQJ61 CAD54:CAF61 CJZ54:CKB61 CTV54:CTX61 DDR54:DDT61 DNN54:DNP61 DXJ54:DXL61 EHF54:EHH61 ERB54:ERD61 FAX54:FAZ61 FKT54:FKV61 FUP54:FUR61 GEL54:GEN61 GOH54:GOJ61 GYD54:GYF61 HHZ54:HIB61 HRV54:HRX61 IBR54:IBT61 ILN54:ILP61 IVJ54:IVL61 JFF54:JFH61 JPB54:JPD61 JYX54:JYZ61 KIT54:KIV61 KSP54:KSR61 LCL54:LCN61 LMH54:LMJ61 LWD54:LWF61 MFZ54:MGB61 MPV54:MPX61 MZR54:MZT61 NJN54:NJP61 NTJ54:NTL61 ODF54:ODH61 ONB54:OND61 OWX54:OWZ61 PGT54:PGV61 PQP54:PQR61 QAL54:QAN61 QKH54:QKJ61 QUD54:QUF61 RDZ54:REB61 RNV54:RNX61 RXR54:RXT61 SHN54:SHP61 SRJ54:SRL61 TBF54:TBH61 TLB54:TLD61 TUX54:TUZ61 UET54:UEV61 UOP54:UOR61 UYL54:UYN61 VIH54:VIJ61 VSD54:VSF61 WBZ54:WCB61 WLV54:WLX61 R55 O55 O59 R59"/>
    <dataValidation allowBlank="1" showInputMessage="1" showErrorMessage="1" prompt="Informacion contable en NIIF y pesos sin incluir decimales" sqref="N65542:O65544 JF65542:JF65544 TB65542:TB65544 ACX65542:ACX65544 AMT65542:AMT65544 AWP65542:AWP65544 BGL65542:BGL65544 BQH65542:BQH65544 CAD65542:CAD65544 CJZ65542:CJZ65544 CTV65542:CTV65544 DDR65542:DDR65544 DNN65542:DNN65544 DXJ65542:DXJ65544 EHF65542:EHF65544 ERB65542:ERB65544 FAX65542:FAX65544 FKT65542:FKT65544 FUP65542:FUP65544 GEL65542:GEL65544 GOH65542:GOH65544 GYD65542:GYD65544 HHZ65542:HHZ65544 HRV65542:HRV65544 IBR65542:IBR65544 ILN65542:ILN65544 IVJ65542:IVJ65544 JFF65542:JFF65544 JPB65542:JPB65544 JYX65542:JYX65544 KIT65542:KIT65544 KSP65542:KSP65544 LCL65542:LCL65544 LMH65542:LMH65544 LWD65542:LWD65544 MFZ65542:MFZ65544 MPV65542:MPV65544 MZR65542:MZR65544 NJN65542:NJN65544 NTJ65542:NTJ65544 ODF65542:ODF65544 ONB65542:ONB65544 OWX65542:OWX65544 PGT65542:PGT65544 PQP65542:PQP65544 QAL65542:QAL65544 QKH65542:QKH65544 QUD65542:QUD65544 RDZ65542:RDZ65544 RNV65542:RNV65544 RXR65542:RXR65544 SHN65542:SHN65544 SRJ65542:SRJ65544 TBF65542:TBF65544 TLB65542:TLB65544 TUX65542:TUX65544 UET65542:UET65544 UOP65542:UOP65544 UYL65542:UYL65544 VIH65542:VIH65544 VSD65542:VSD65544 WBZ65542:WBZ65544 WLV65542:WLV65544 WVR65542:WVR65544 N131078:O131080 JF131078:JF131080 TB131078:TB131080 ACX131078:ACX131080 AMT131078:AMT131080 AWP131078:AWP131080 BGL131078:BGL131080 BQH131078:BQH131080 CAD131078:CAD131080 CJZ131078:CJZ131080 CTV131078:CTV131080 DDR131078:DDR131080 DNN131078:DNN131080 DXJ131078:DXJ131080 EHF131078:EHF131080 ERB131078:ERB131080 FAX131078:FAX131080 FKT131078:FKT131080 FUP131078:FUP131080 GEL131078:GEL131080 GOH131078:GOH131080 GYD131078:GYD131080 HHZ131078:HHZ131080 HRV131078:HRV131080 IBR131078:IBR131080 ILN131078:ILN131080 IVJ131078:IVJ131080 JFF131078:JFF131080 JPB131078:JPB131080 JYX131078:JYX131080 KIT131078:KIT131080 KSP131078:KSP131080 LCL131078:LCL131080 LMH131078:LMH131080 LWD131078:LWD131080 MFZ131078:MFZ131080 MPV131078:MPV131080 MZR131078:MZR131080 NJN131078:NJN131080 NTJ131078:NTJ131080 ODF131078:ODF131080 ONB131078:ONB131080 OWX131078:OWX131080 PGT131078:PGT131080 PQP131078:PQP131080 QAL131078:QAL131080 QKH131078:QKH131080 QUD131078:QUD131080 RDZ131078:RDZ131080 RNV131078:RNV131080 RXR131078:RXR131080 SHN131078:SHN131080 SRJ131078:SRJ131080 TBF131078:TBF131080 TLB131078:TLB131080 TUX131078:TUX131080 UET131078:UET131080 UOP131078:UOP131080 UYL131078:UYL131080 VIH131078:VIH131080 VSD131078:VSD131080 WBZ131078:WBZ131080 WLV131078:WLV131080 WVR131078:WVR131080 N196614:O196616 JF196614:JF196616 TB196614:TB196616 ACX196614:ACX196616 AMT196614:AMT196616 AWP196614:AWP196616 BGL196614:BGL196616 BQH196614:BQH196616 CAD196614:CAD196616 CJZ196614:CJZ196616 CTV196614:CTV196616 DDR196614:DDR196616 DNN196614:DNN196616 DXJ196614:DXJ196616 EHF196614:EHF196616 ERB196614:ERB196616 FAX196614:FAX196616 FKT196614:FKT196616 FUP196614:FUP196616 GEL196614:GEL196616 GOH196614:GOH196616 GYD196614:GYD196616 HHZ196614:HHZ196616 HRV196614:HRV196616 IBR196614:IBR196616 ILN196614:ILN196616 IVJ196614:IVJ196616 JFF196614:JFF196616 JPB196614:JPB196616 JYX196614:JYX196616 KIT196614:KIT196616 KSP196614:KSP196616 LCL196614:LCL196616 LMH196614:LMH196616 LWD196614:LWD196616 MFZ196614:MFZ196616 MPV196614:MPV196616 MZR196614:MZR196616 NJN196614:NJN196616 NTJ196614:NTJ196616 ODF196614:ODF196616 ONB196614:ONB196616 OWX196614:OWX196616 PGT196614:PGT196616 PQP196614:PQP196616 QAL196614:QAL196616 QKH196614:QKH196616 QUD196614:QUD196616 RDZ196614:RDZ196616 RNV196614:RNV196616 RXR196614:RXR196616 SHN196614:SHN196616 SRJ196614:SRJ196616 TBF196614:TBF196616 TLB196614:TLB196616 TUX196614:TUX196616 UET196614:UET196616 UOP196614:UOP196616 UYL196614:UYL196616 VIH196614:VIH196616 VSD196614:VSD196616 WBZ196614:WBZ196616 WLV196614:WLV196616 WVR196614:WVR196616 N262150:O262152 JF262150:JF262152 TB262150:TB262152 ACX262150:ACX262152 AMT262150:AMT262152 AWP262150:AWP262152 BGL262150:BGL262152 BQH262150:BQH262152 CAD262150:CAD262152 CJZ262150:CJZ262152 CTV262150:CTV262152 DDR262150:DDR262152 DNN262150:DNN262152 DXJ262150:DXJ262152 EHF262150:EHF262152 ERB262150:ERB262152 FAX262150:FAX262152 FKT262150:FKT262152 FUP262150:FUP262152 GEL262150:GEL262152 GOH262150:GOH262152 GYD262150:GYD262152 HHZ262150:HHZ262152 HRV262150:HRV262152 IBR262150:IBR262152 ILN262150:ILN262152 IVJ262150:IVJ262152 JFF262150:JFF262152 JPB262150:JPB262152 JYX262150:JYX262152 KIT262150:KIT262152 KSP262150:KSP262152 LCL262150:LCL262152 LMH262150:LMH262152 LWD262150:LWD262152 MFZ262150:MFZ262152 MPV262150:MPV262152 MZR262150:MZR262152 NJN262150:NJN262152 NTJ262150:NTJ262152 ODF262150:ODF262152 ONB262150:ONB262152 OWX262150:OWX262152 PGT262150:PGT262152 PQP262150:PQP262152 QAL262150:QAL262152 QKH262150:QKH262152 QUD262150:QUD262152 RDZ262150:RDZ262152 RNV262150:RNV262152 RXR262150:RXR262152 SHN262150:SHN262152 SRJ262150:SRJ262152 TBF262150:TBF262152 TLB262150:TLB262152 TUX262150:TUX262152 UET262150:UET262152 UOP262150:UOP262152 UYL262150:UYL262152 VIH262150:VIH262152 VSD262150:VSD262152 WBZ262150:WBZ262152 WLV262150:WLV262152 WVR262150:WVR262152 N327686:O327688 JF327686:JF327688 TB327686:TB327688 ACX327686:ACX327688 AMT327686:AMT327688 AWP327686:AWP327688 BGL327686:BGL327688 BQH327686:BQH327688 CAD327686:CAD327688 CJZ327686:CJZ327688 CTV327686:CTV327688 DDR327686:DDR327688 DNN327686:DNN327688 DXJ327686:DXJ327688 EHF327686:EHF327688 ERB327686:ERB327688 FAX327686:FAX327688 FKT327686:FKT327688 FUP327686:FUP327688 GEL327686:GEL327688 GOH327686:GOH327688 GYD327686:GYD327688 HHZ327686:HHZ327688 HRV327686:HRV327688 IBR327686:IBR327688 ILN327686:ILN327688 IVJ327686:IVJ327688 JFF327686:JFF327688 JPB327686:JPB327688 JYX327686:JYX327688 KIT327686:KIT327688 KSP327686:KSP327688 LCL327686:LCL327688 LMH327686:LMH327688 LWD327686:LWD327688 MFZ327686:MFZ327688 MPV327686:MPV327688 MZR327686:MZR327688 NJN327686:NJN327688 NTJ327686:NTJ327688 ODF327686:ODF327688 ONB327686:ONB327688 OWX327686:OWX327688 PGT327686:PGT327688 PQP327686:PQP327688 QAL327686:QAL327688 QKH327686:QKH327688 QUD327686:QUD327688 RDZ327686:RDZ327688 RNV327686:RNV327688 RXR327686:RXR327688 SHN327686:SHN327688 SRJ327686:SRJ327688 TBF327686:TBF327688 TLB327686:TLB327688 TUX327686:TUX327688 UET327686:UET327688 UOP327686:UOP327688 UYL327686:UYL327688 VIH327686:VIH327688 VSD327686:VSD327688 WBZ327686:WBZ327688 WLV327686:WLV327688 WVR327686:WVR327688 N393222:O393224 JF393222:JF393224 TB393222:TB393224 ACX393222:ACX393224 AMT393222:AMT393224 AWP393222:AWP393224 BGL393222:BGL393224 BQH393222:BQH393224 CAD393222:CAD393224 CJZ393222:CJZ393224 CTV393222:CTV393224 DDR393222:DDR393224 DNN393222:DNN393224 DXJ393222:DXJ393224 EHF393222:EHF393224 ERB393222:ERB393224 FAX393222:FAX393224 FKT393222:FKT393224 FUP393222:FUP393224 GEL393222:GEL393224 GOH393222:GOH393224 GYD393222:GYD393224 HHZ393222:HHZ393224 HRV393222:HRV393224 IBR393222:IBR393224 ILN393222:ILN393224 IVJ393222:IVJ393224 JFF393222:JFF393224 JPB393222:JPB393224 JYX393222:JYX393224 KIT393222:KIT393224 KSP393222:KSP393224 LCL393222:LCL393224 LMH393222:LMH393224 LWD393222:LWD393224 MFZ393222:MFZ393224 MPV393222:MPV393224 MZR393222:MZR393224 NJN393222:NJN393224 NTJ393222:NTJ393224 ODF393222:ODF393224 ONB393222:ONB393224 OWX393222:OWX393224 PGT393222:PGT393224 PQP393222:PQP393224 QAL393222:QAL393224 QKH393222:QKH393224 QUD393222:QUD393224 RDZ393222:RDZ393224 RNV393222:RNV393224 RXR393222:RXR393224 SHN393222:SHN393224 SRJ393222:SRJ393224 TBF393222:TBF393224 TLB393222:TLB393224 TUX393222:TUX393224 UET393222:UET393224 UOP393222:UOP393224 UYL393222:UYL393224 VIH393222:VIH393224 VSD393222:VSD393224 WBZ393222:WBZ393224 WLV393222:WLV393224 WVR393222:WVR393224 N458758:O458760 JF458758:JF458760 TB458758:TB458760 ACX458758:ACX458760 AMT458758:AMT458760 AWP458758:AWP458760 BGL458758:BGL458760 BQH458758:BQH458760 CAD458758:CAD458760 CJZ458758:CJZ458760 CTV458758:CTV458760 DDR458758:DDR458760 DNN458758:DNN458760 DXJ458758:DXJ458760 EHF458758:EHF458760 ERB458758:ERB458760 FAX458758:FAX458760 FKT458758:FKT458760 FUP458758:FUP458760 GEL458758:GEL458760 GOH458758:GOH458760 GYD458758:GYD458760 HHZ458758:HHZ458760 HRV458758:HRV458760 IBR458758:IBR458760 ILN458758:ILN458760 IVJ458758:IVJ458760 JFF458758:JFF458760 JPB458758:JPB458760 JYX458758:JYX458760 KIT458758:KIT458760 KSP458758:KSP458760 LCL458758:LCL458760 LMH458758:LMH458760 LWD458758:LWD458760 MFZ458758:MFZ458760 MPV458758:MPV458760 MZR458758:MZR458760 NJN458758:NJN458760 NTJ458758:NTJ458760 ODF458758:ODF458760 ONB458758:ONB458760 OWX458758:OWX458760 PGT458758:PGT458760 PQP458758:PQP458760 QAL458758:QAL458760 QKH458758:QKH458760 QUD458758:QUD458760 RDZ458758:RDZ458760 RNV458758:RNV458760 RXR458758:RXR458760 SHN458758:SHN458760 SRJ458758:SRJ458760 TBF458758:TBF458760 TLB458758:TLB458760 TUX458758:TUX458760 UET458758:UET458760 UOP458758:UOP458760 UYL458758:UYL458760 VIH458758:VIH458760 VSD458758:VSD458760 WBZ458758:WBZ458760 WLV458758:WLV458760 WVR458758:WVR458760 N524294:O524296 JF524294:JF524296 TB524294:TB524296 ACX524294:ACX524296 AMT524294:AMT524296 AWP524294:AWP524296 BGL524294:BGL524296 BQH524294:BQH524296 CAD524294:CAD524296 CJZ524294:CJZ524296 CTV524294:CTV524296 DDR524294:DDR524296 DNN524294:DNN524296 DXJ524294:DXJ524296 EHF524294:EHF524296 ERB524294:ERB524296 FAX524294:FAX524296 FKT524294:FKT524296 FUP524294:FUP524296 GEL524294:GEL524296 GOH524294:GOH524296 GYD524294:GYD524296 HHZ524294:HHZ524296 HRV524294:HRV524296 IBR524294:IBR524296 ILN524294:ILN524296 IVJ524294:IVJ524296 JFF524294:JFF524296 JPB524294:JPB524296 JYX524294:JYX524296 KIT524294:KIT524296 KSP524294:KSP524296 LCL524294:LCL524296 LMH524294:LMH524296 LWD524294:LWD524296 MFZ524294:MFZ524296 MPV524294:MPV524296 MZR524294:MZR524296 NJN524294:NJN524296 NTJ524294:NTJ524296 ODF524294:ODF524296 ONB524294:ONB524296 OWX524294:OWX524296 PGT524294:PGT524296 PQP524294:PQP524296 QAL524294:QAL524296 QKH524294:QKH524296 QUD524294:QUD524296 RDZ524294:RDZ524296 RNV524294:RNV524296 RXR524294:RXR524296 SHN524294:SHN524296 SRJ524294:SRJ524296 TBF524294:TBF524296 TLB524294:TLB524296 TUX524294:TUX524296 UET524294:UET524296 UOP524294:UOP524296 UYL524294:UYL524296 VIH524294:VIH524296 VSD524294:VSD524296 WBZ524294:WBZ524296 WLV524294:WLV524296 WVR524294:WVR524296 N589830:O589832 JF589830:JF589832 TB589830:TB589832 ACX589830:ACX589832 AMT589830:AMT589832 AWP589830:AWP589832 BGL589830:BGL589832 BQH589830:BQH589832 CAD589830:CAD589832 CJZ589830:CJZ589832 CTV589830:CTV589832 DDR589830:DDR589832 DNN589830:DNN589832 DXJ589830:DXJ589832 EHF589830:EHF589832 ERB589830:ERB589832 FAX589830:FAX589832 FKT589830:FKT589832 FUP589830:FUP589832 GEL589830:GEL589832 GOH589830:GOH589832 GYD589830:GYD589832 HHZ589830:HHZ589832 HRV589830:HRV589832 IBR589830:IBR589832 ILN589830:ILN589832 IVJ589830:IVJ589832 JFF589830:JFF589832 JPB589830:JPB589832 JYX589830:JYX589832 KIT589830:KIT589832 KSP589830:KSP589832 LCL589830:LCL589832 LMH589830:LMH589832 LWD589830:LWD589832 MFZ589830:MFZ589832 MPV589830:MPV589832 MZR589830:MZR589832 NJN589830:NJN589832 NTJ589830:NTJ589832 ODF589830:ODF589832 ONB589830:ONB589832 OWX589830:OWX589832 PGT589830:PGT589832 PQP589830:PQP589832 QAL589830:QAL589832 QKH589830:QKH589832 QUD589830:QUD589832 RDZ589830:RDZ589832 RNV589830:RNV589832 RXR589830:RXR589832 SHN589830:SHN589832 SRJ589830:SRJ589832 TBF589830:TBF589832 TLB589830:TLB589832 TUX589830:TUX589832 UET589830:UET589832 UOP589830:UOP589832 UYL589830:UYL589832 VIH589830:VIH589832 VSD589830:VSD589832 WBZ589830:WBZ589832 WLV589830:WLV589832 WVR589830:WVR589832 N655366:O655368 JF655366:JF655368 TB655366:TB655368 ACX655366:ACX655368 AMT655366:AMT655368 AWP655366:AWP655368 BGL655366:BGL655368 BQH655366:BQH655368 CAD655366:CAD655368 CJZ655366:CJZ655368 CTV655366:CTV655368 DDR655366:DDR655368 DNN655366:DNN655368 DXJ655366:DXJ655368 EHF655366:EHF655368 ERB655366:ERB655368 FAX655366:FAX655368 FKT655366:FKT655368 FUP655366:FUP655368 GEL655366:GEL655368 GOH655366:GOH655368 GYD655366:GYD655368 HHZ655366:HHZ655368 HRV655366:HRV655368 IBR655366:IBR655368 ILN655366:ILN655368 IVJ655366:IVJ655368 JFF655366:JFF655368 JPB655366:JPB655368 JYX655366:JYX655368 KIT655366:KIT655368 KSP655366:KSP655368 LCL655366:LCL655368 LMH655366:LMH655368 LWD655366:LWD655368 MFZ655366:MFZ655368 MPV655366:MPV655368 MZR655366:MZR655368 NJN655366:NJN655368 NTJ655366:NTJ655368 ODF655366:ODF655368 ONB655366:ONB655368 OWX655366:OWX655368 PGT655366:PGT655368 PQP655366:PQP655368 QAL655366:QAL655368 QKH655366:QKH655368 QUD655366:QUD655368 RDZ655366:RDZ655368 RNV655366:RNV655368 RXR655366:RXR655368 SHN655366:SHN655368 SRJ655366:SRJ655368 TBF655366:TBF655368 TLB655366:TLB655368 TUX655366:TUX655368 UET655366:UET655368 UOP655366:UOP655368 UYL655366:UYL655368 VIH655366:VIH655368 VSD655366:VSD655368 WBZ655366:WBZ655368 WLV655366:WLV655368 WVR655366:WVR655368 N720902:O720904 JF720902:JF720904 TB720902:TB720904 ACX720902:ACX720904 AMT720902:AMT720904 AWP720902:AWP720904 BGL720902:BGL720904 BQH720902:BQH720904 CAD720902:CAD720904 CJZ720902:CJZ720904 CTV720902:CTV720904 DDR720902:DDR720904 DNN720902:DNN720904 DXJ720902:DXJ720904 EHF720902:EHF720904 ERB720902:ERB720904 FAX720902:FAX720904 FKT720902:FKT720904 FUP720902:FUP720904 GEL720902:GEL720904 GOH720902:GOH720904 GYD720902:GYD720904 HHZ720902:HHZ720904 HRV720902:HRV720904 IBR720902:IBR720904 ILN720902:ILN720904 IVJ720902:IVJ720904 JFF720902:JFF720904 JPB720902:JPB720904 JYX720902:JYX720904 KIT720902:KIT720904 KSP720902:KSP720904 LCL720902:LCL720904 LMH720902:LMH720904 LWD720902:LWD720904 MFZ720902:MFZ720904 MPV720902:MPV720904 MZR720902:MZR720904 NJN720902:NJN720904 NTJ720902:NTJ720904 ODF720902:ODF720904 ONB720902:ONB720904 OWX720902:OWX720904 PGT720902:PGT720904 PQP720902:PQP720904 QAL720902:QAL720904 QKH720902:QKH720904 QUD720902:QUD720904 RDZ720902:RDZ720904 RNV720902:RNV720904 RXR720902:RXR720904 SHN720902:SHN720904 SRJ720902:SRJ720904 TBF720902:TBF720904 TLB720902:TLB720904 TUX720902:TUX720904 UET720902:UET720904 UOP720902:UOP720904 UYL720902:UYL720904 VIH720902:VIH720904 VSD720902:VSD720904 WBZ720902:WBZ720904 WLV720902:WLV720904 WVR720902:WVR720904 N786438:O786440 JF786438:JF786440 TB786438:TB786440 ACX786438:ACX786440 AMT786438:AMT786440 AWP786438:AWP786440 BGL786438:BGL786440 BQH786438:BQH786440 CAD786438:CAD786440 CJZ786438:CJZ786440 CTV786438:CTV786440 DDR786438:DDR786440 DNN786438:DNN786440 DXJ786438:DXJ786440 EHF786438:EHF786440 ERB786438:ERB786440 FAX786438:FAX786440 FKT786438:FKT786440 FUP786438:FUP786440 GEL786438:GEL786440 GOH786438:GOH786440 GYD786438:GYD786440 HHZ786438:HHZ786440 HRV786438:HRV786440 IBR786438:IBR786440 ILN786438:ILN786440 IVJ786438:IVJ786440 JFF786438:JFF786440 JPB786438:JPB786440 JYX786438:JYX786440 KIT786438:KIT786440 KSP786438:KSP786440 LCL786438:LCL786440 LMH786438:LMH786440 LWD786438:LWD786440 MFZ786438:MFZ786440 MPV786438:MPV786440 MZR786438:MZR786440 NJN786438:NJN786440 NTJ786438:NTJ786440 ODF786438:ODF786440 ONB786438:ONB786440 OWX786438:OWX786440 PGT786438:PGT786440 PQP786438:PQP786440 QAL786438:QAL786440 QKH786438:QKH786440 QUD786438:QUD786440 RDZ786438:RDZ786440 RNV786438:RNV786440 RXR786438:RXR786440 SHN786438:SHN786440 SRJ786438:SRJ786440 TBF786438:TBF786440 TLB786438:TLB786440 TUX786438:TUX786440 UET786438:UET786440 UOP786438:UOP786440 UYL786438:UYL786440 VIH786438:VIH786440 VSD786438:VSD786440 WBZ786438:WBZ786440 WLV786438:WLV786440 WVR786438:WVR786440 N851974:O851976 JF851974:JF851976 TB851974:TB851976 ACX851974:ACX851976 AMT851974:AMT851976 AWP851974:AWP851976 BGL851974:BGL851976 BQH851974:BQH851976 CAD851974:CAD851976 CJZ851974:CJZ851976 CTV851974:CTV851976 DDR851974:DDR851976 DNN851974:DNN851976 DXJ851974:DXJ851976 EHF851974:EHF851976 ERB851974:ERB851976 FAX851974:FAX851976 FKT851974:FKT851976 FUP851974:FUP851976 GEL851974:GEL851976 GOH851974:GOH851976 GYD851974:GYD851976 HHZ851974:HHZ851976 HRV851974:HRV851976 IBR851974:IBR851976 ILN851974:ILN851976 IVJ851974:IVJ851976 JFF851974:JFF851976 JPB851974:JPB851976 JYX851974:JYX851976 KIT851974:KIT851976 KSP851974:KSP851976 LCL851974:LCL851976 LMH851974:LMH851976 LWD851974:LWD851976 MFZ851974:MFZ851976 MPV851974:MPV851976 MZR851974:MZR851976 NJN851974:NJN851976 NTJ851974:NTJ851976 ODF851974:ODF851976 ONB851974:ONB851976 OWX851974:OWX851976 PGT851974:PGT851976 PQP851974:PQP851976 QAL851974:QAL851976 QKH851974:QKH851976 QUD851974:QUD851976 RDZ851974:RDZ851976 RNV851974:RNV851976 RXR851974:RXR851976 SHN851974:SHN851976 SRJ851974:SRJ851976 TBF851974:TBF851976 TLB851974:TLB851976 TUX851974:TUX851976 UET851974:UET851976 UOP851974:UOP851976 UYL851974:UYL851976 VIH851974:VIH851976 VSD851974:VSD851976 WBZ851974:WBZ851976 WLV851974:WLV851976 WVR851974:WVR851976 N917510:O917512 JF917510:JF917512 TB917510:TB917512 ACX917510:ACX917512 AMT917510:AMT917512 AWP917510:AWP917512 BGL917510:BGL917512 BQH917510:BQH917512 CAD917510:CAD917512 CJZ917510:CJZ917512 CTV917510:CTV917512 DDR917510:DDR917512 DNN917510:DNN917512 DXJ917510:DXJ917512 EHF917510:EHF917512 ERB917510:ERB917512 FAX917510:FAX917512 FKT917510:FKT917512 FUP917510:FUP917512 GEL917510:GEL917512 GOH917510:GOH917512 GYD917510:GYD917512 HHZ917510:HHZ917512 HRV917510:HRV917512 IBR917510:IBR917512 ILN917510:ILN917512 IVJ917510:IVJ917512 JFF917510:JFF917512 JPB917510:JPB917512 JYX917510:JYX917512 KIT917510:KIT917512 KSP917510:KSP917512 LCL917510:LCL917512 LMH917510:LMH917512 LWD917510:LWD917512 MFZ917510:MFZ917512 MPV917510:MPV917512 MZR917510:MZR917512 NJN917510:NJN917512 NTJ917510:NTJ917512 ODF917510:ODF917512 ONB917510:ONB917512 OWX917510:OWX917512 PGT917510:PGT917512 PQP917510:PQP917512 QAL917510:QAL917512 QKH917510:QKH917512 QUD917510:QUD917512 RDZ917510:RDZ917512 RNV917510:RNV917512 RXR917510:RXR917512 SHN917510:SHN917512 SRJ917510:SRJ917512 TBF917510:TBF917512 TLB917510:TLB917512 TUX917510:TUX917512 UET917510:UET917512 UOP917510:UOP917512 UYL917510:UYL917512 VIH917510:VIH917512 VSD917510:VSD917512 WBZ917510:WBZ917512 WLV917510:WLV917512 WVR917510:WVR917512 N983046:O983048 JF983046:JF983048 TB983046:TB983048 ACX983046:ACX983048 AMT983046:AMT983048 AWP983046:AWP983048 BGL983046:BGL983048 BQH983046:BQH983048 CAD983046:CAD983048 CJZ983046:CJZ983048 CTV983046:CTV983048 DDR983046:DDR983048 DNN983046:DNN983048 DXJ983046:DXJ983048 EHF983046:EHF983048 ERB983046:ERB983048 FAX983046:FAX983048 FKT983046:FKT983048 FUP983046:FUP983048 GEL983046:GEL983048 GOH983046:GOH983048 GYD983046:GYD983048 HHZ983046:HHZ983048 HRV983046:HRV983048 IBR983046:IBR983048 ILN983046:ILN983048 IVJ983046:IVJ983048 JFF983046:JFF983048 JPB983046:JPB983048 JYX983046:JYX983048 KIT983046:KIT983048 KSP983046:KSP983048 LCL983046:LCL983048 LMH983046:LMH983048 LWD983046:LWD983048 MFZ983046:MFZ983048 MPV983046:MPV983048 MZR983046:MZR983048 NJN983046:NJN983048 NTJ983046:NTJ983048 ODF983046:ODF983048 ONB983046:ONB983048 OWX983046:OWX983048 PGT983046:PGT983048 PQP983046:PQP983048 QAL983046:QAL983048 QKH983046:QKH983048 QUD983046:QUD983048 RDZ983046:RDZ983048 RNV983046:RNV983048 RXR983046:RXR983048 SHN983046:SHN983048 SRJ983046:SRJ983048 TBF983046:TBF983048 TLB983046:TLB983048 TUX983046:TUX983048 UET983046:UET983048 UOP983046:UOP983048 UYL983046:UYL983048 VIH983046:VIH983048 VSD983046:VSD983048 WBZ983046:WBZ983048 WLV983046:WLV983048 WVR983046:WVR983048"/>
    <dataValidation allowBlank="1" showInputMessage="1" showErrorMessage="1" prompt="Corresponde a semoviente diferentes  a los incluidos en activos biológicos" sqref="L65602:M65602 JE65602 TA65602 ACW65602 AMS65602 AWO65602 BGK65602 BQG65602 CAC65602 CJY65602 CTU65602 DDQ65602 DNM65602 DXI65602 EHE65602 ERA65602 FAW65602 FKS65602 FUO65602 GEK65602 GOG65602 GYC65602 HHY65602 HRU65602 IBQ65602 ILM65602 IVI65602 JFE65602 JPA65602 JYW65602 KIS65602 KSO65602 LCK65602 LMG65602 LWC65602 MFY65602 MPU65602 MZQ65602 NJM65602 NTI65602 ODE65602 ONA65602 OWW65602 PGS65602 PQO65602 QAK65602 QKG65602 QUC65602 RDY65602 RNU65602 RXQ65602 SHM65602 SRI65602 TBE65602 TLA65602 TUW65602 UES65602 UOO65602 UYK65602 VIG65602 VSC65602 WBY65602 WLU65602 WVQ65602 L131138:M131138 JE131138 TA131138 ACW131138 AMS131138 AWO131138 BGK131138 BQG131138 CAC131138 CJY131138 CTU131138 DDQ131138 DNM131138 DXI131138 EHE131138 ERA131138 FAW131138 FKS131138 FUO131138 GEK131138 GOG131138 GYC131138 HHY131138 HRU131138 IBQ131138 ILM131138 IVI131138 JFE131138 JPA131138 JYW131138 KIS131138 KSO131138 LCK131138 LMG131138 LWC131138 MFY131138 MPU131138 MZQ131138 NJM131138 NTI131138 ODE131138 ONA131138 OWW131138 PGS131138 PQO131138 QAK131138 QKG131138 QUC131138 RDY131138 RNU131138 RXQ131138 SHM131138 SRI131138 TBE131138 TLA131138 TUW131138 UES131138 UOO131138 UYK131138 VIG131138 VSC131138 WBY131138 WLU131138 WVQ131138 L196674:M196674 JE196674 TA196674 ACW196674 AMS196674 AWO196674 BGK196674 BQG196674 CAC196674 CJY196674 CTU196674 DDQ196674 DNM196674 DXI196674 EHE196674 ERA196674 FAW196674 FKS196674 FUO196674 GEK196674 GOG196674 GYC196674 HHY196674 HRU196674 IBQ196674 ILM196674 IVI196674 JFE196674 JPA196674 JYW196674 KIS196674 KSO196674 LCK196674 LMG196674 LWC196674 MFY196674 MPU196674 MZQ196674 NJM196674 NTI196674 ODE196674 ONA196674 OWW196674 PGS196674 PQO196674 QAK196674 QKG196674 QUC196674 RDY196674 RNU196674 RXQ196674 SHM196674 SRI196674 TBE196674 TLA196674 TUW196674 UES196674 UOO196674 UYK196674 VIG196674 VSC196674 WBY196674 WLU196674 WVQ196674 L262210:M262210 JE262210 TA262210 ACW262210 AMS262210 AWO262210 BGK262210 BQG262210 CAC262210 CJY262210 CTU262210 DDQ262210 DNM262210 DXI262210 EHE262210 ERA262210 FAW262210 FKS262210 FUO262210 GEK262210 GOG262210 GYC262210 HHY262210 HRU262210 IBQ262210 ILM262210 IVI262210 JFE262210 JPA262210 JYW262210 KIS262210 KSO262210 LCK262210 LMG262210 LWC262210 MFY262210 MPU262210 MZQ262210 NJM262210 NTI262210 ODE262210 ONA262210 OWW262210 PGS262210 PQO262210 QAK262210 QKG262210 QUC262210 RDY262210 RNU262210 RXQ262210 SHM262210 SRI262210 TBE262210 TLA262210 TUW262210 UES262210 UOO262210 UYK262210 VIG262210 VSC262210 WBY262210 WLU262210 WVQ262210 L327746:M327746 JE327746 TA327746 ACW327746 AMS327746 AWO327746 BGK327746 BQG327746 CAC327746 CJY327746 CTU327746 DDQ327746 DNM327746 DXI327746 EHE327746 ERA327746 FAW327746 FKS327746 FUO327746 GEK327746 GOG327746 GYC327746 HHY327746 HRU327746 IBQ327746 ILM327746 IVI327746 JFE327746 JPA327746 JYW327746 KIS327746 KSO327746 LCK327746 LMG327746 LWC327746 MFY327746 MPU327746 MZQ327746 NJM327746 NTI327746 ODE327746 ONA327746 OWW327746 PGS327746 PQO327746 QAK327746 QKG327746 QUC327746 RDY327746 RNU327746 RXQ327746 SHM327746 SRI327746 TBE327746 TLA327746 TUW327746 UES327746 UOO327746 UYK327746 VIG327746 VSC327746 WBY327746 WLU327746 WVQ327746 L393282:M393282 JE393282 TA393282 ACW393282 AMS393282 AWO393282 BGK393282 BQG393282 CAC393282 CJY393282 CTU393282 DDQ393282 DNM393282 DXI393282 EHE393282 ERA393282 FAW393282 FKS393282 FUO393282 GEK393282 GOG393282 GYC393282 HHY393282 HRU393282 IBQ393282 ILM393282 IVI393282 JFE393282 JPA393282 JYW393282 KIS393282 KSO393282 LCK393282 LMG393282 LWC393282 MFY393282 MPU393282 MZQ393282 NJM393282 NTI393282 ODE393282 ONA393282 OWW393282 PGS393282 PQO393282 QAK393282 QKG393282 QUC393282 RDY393282 RNU393282 RXQ393282 SHM393282 SRI393282 TBE393282 TLA393282 TUW393282 UES393282 UOO393282 UYK393282 VIG393282 VSC393282 WBY393282 WLU393282 WVQ393282 L458818:M458818 JE458818 TA458818 ACW458818 AMS458818 AWO458818 BGK458818 BQG458818 CAC458818 CJY458818 CTU458818 DDQ458818 DNM458818 DXI458818 EHE458818 ERA458818 FAW458818 FKS458818 FUO458818 GEK458818 GOG458818 GYC458818 HHY458818 HRU458818 IBQ458818 ILM458818 IVI458818 JFE458818 JPA458818 JYW458818 KIS458818 KSO458818 LCK458818 LMG458818 LWC458818 MFY458818 MPU458818 MZQ458818 NJM458818 NTI458818 ODE458818 ONA458818 OWW458818 PGS458818 PQO458818 QAK458818 QKG458818 QUC458818 RDY458818 RNU458818 RXQ458818 SHM458818 SRI458818 TBE458818 TLA458818 TUW458818 UES458818 UOO458818 UYK458818 VIG458818 VSC458818 WBY458818 WLU458818 WVQ458818 L524354:M524354 JE524354 TA524354 ACW524354 AMS524354 AWO524354 BGK524354 BQG524354 CAC524354 CJY524354 CTU524354 DDQ524354 DNM524354 DXI524354 EHE524354 ERA524354 FAW524354 FKS524354 FUO524354 GEK524354 GOG524354 GYC524354 HHY524354 HRU524354 IBQ524354 ILM524354 IVI524354 JFE524354 JPA524354 JYW524354 KIS524354 KSO524354 LCK524354 LMG524354 LWC524354 MFY524354 MPU524354 MZQ524354 NJM524354 NTI524354 ODE524354 ONA524354 OWW524354 PGS524354 PQO524354 QAK524354 QKG524354 QUC524354 RDY524354 RNU524354 RXQ524354 SHM524354 SRI524354 TBE524354 TLA524354 TUW524354 UES524354 UOO524354 UYK524354 VIG524354 VSC524354 WBY524354 WLU524354 WVQ524354 L589890:M589890 JE589890 TA589890 ACW589890 AMS589890 AWO589890 BGK589890 BQG589890 CAC589890 CJY589890 CTU589890 DDQ589890 DNM589890 DXI589890 EHE589890 ERA589890 FAW589890 FKS589890 FUO589890 GEK589890 GOG589890 GYC589890 HHY589890 HRU589890 IBQ589890 ILM589890 IVI589890 JFE589890 JPA589890 JYW589890 KIS589890 KSO589890 LCK589890 LMG589890 LWC589890 MFY589890 MPU589890 MZQ589890 NJM589890 NTI589890 ODE589890 ONA589890 OWW589890 PGS589890 PQO589890 QAK589890 QKG589890 QUC589890 RDY589890 RNU589890 RXQ589890 SHM589890 SRI589890 TBE589890 TLA589890 TUW589890 UES589890 UOO589890 UYK589890 VIG589890 VSC589890 WBY589890 WLU589890 WVQ589890 L655426:M655426 JE655426 TA655426 ACW655426 AMS655426 AWO655426 BGK655426 BQG655426 CAC655426 CJY655426 CTU655426 DDQ655426 DNM655426 DXI655426 EHE655426 ERA655426 FAW655426 FKS655426 FUO655426 GEK655426 GOG655426 GYC655426 HHY655426 HRU655426 IBQ655426 ILM655426 IVI655426 JFE655426 JPA655426 JYW655426 KIS655426 KSO655426 LCK655426 LMG655426 LWC655426 MFY655426 MPU655426 MZQ655426 NJM655426 NTI655426 ODE655426 ONA655426 OWW655426 PGS655426 PQO655426 QAK655426 QKG655426 QUC655426 RDY655426 RNU655426 RXQ655426 SHM655426 SRI655426 TBE655426 TLA655426 TUW655426 UES655426 UOO655426 UYK655426 VIG655426 VSC655426 WBY655426 WLU655426 WVQ655426 L720962:M720962 JE720962 TA720962 ACW720962 AMS720962 AWO720962 BGK720962 BQG720962 CAC720962 CJY720962 CTU720962 DDQ720962 DNM720962 DXI720962 EHE720962 ERA720962 FAW720962 FKS720962 FUO720962 GEK720962 GOG720962 GYC720962 HHY720962 HRU720962 IBQ720962 ILM720962 IVI720962 JFE720962 JPA720962 JYW720962 KIS720962 KSO720962 LCK720962 LMG720962 LWC720962 MFY720962 MPU720962 MZQ720962 NJM720962 NTI720962 ODE720962 ONA720962 OWW720962 PGS720962 PQO720962 QAK720962 QKG720962 QUC720962 RDY720962 RNU720962 RXQ720962 SHM720962 SRI720962 TBE720962 TLA720962 TUW720962 UES720962 UOO720962 UYK720962 VIG720962 VSC720962 WBY720962 WLU720962 WVQ720962 L786498:M786498 JE786498 TA786498 ACW786498 AMS786498 AWO786498 BGK786498 BQG786498 CAC786498 CJY786498 CTU786498 DDQ786498 DNM786498 DXI786498 EHE786498 ERA786498 FAW786498 FKS786498 FUO786498 GEK786498 GOG786498 GYC786498 HHY786498 HRU786498 IBQ786498 ILM786498 IVI786498 JFE786498 JPA786498 JYW786498 KIS786498 KSO786498 LCK786498 LMG786498 LWC786498 MFY786498 MPU786498 MZQ786498 NJM786498 NTI786498 ODE786498 ONA786498 OWW786498 PGS786498 PQO786498 QAK786498 QKG786498 QUC786498 RDY786498 RNU786498 RXQ786498 SHM786498 SRI786498 TBE786498 TLA786498 TUW786498 UES786498 UOO786498 UYK786498 VIG786498 VSC786498 WBY786498 WLU786498 WVQ786498 L852034:M852034 JE852034 TA852034 ACW852034 AMS852034 AWO852034 BGK852034 BQG852034 CAC852034 CJY852034 CTU852034 DDQ852034 DNM852034 DXI852034 EHE852034 ERA852034 FAW852034 FKS852034 FUO852034 GEK852034 GOG852034 GYC852034 HHY852034 HRU852034 IBQ852034 ILM852034 IVI852034 JFE852034 JPA852034 JYW852034 KIS852034 KSO852034 LCK852034 LMG852034 LWC852034 MFY852034 MPU852034 MZQ852034 NJM852034 NTI852034 ODE852034 ONA852034 OWW852034 PGS852034 PQO852034 QAK852034 QKG852034 QUC852034 RDY852034 RNU852034 RXQ852034 SHM852034 SRI852034 TBE852034 TLA852034 TUW852034 UES852034 UOO852034 UYK852034 VIG852034 VSC852034 WBY852034 WLU852034 WVQ852034 L917570:M917570 JE917570 TA917570 ACW917570 AMS917570 AWO917570 BGK917570 BQG917570 CAC917570 CJY917570 CTU917570 DDQ917570 DNM917570 DXI917570 EHE917570 ERA917570 FAW917570 FKS917570 FUO917570 GEK917570 GOG917570 GYC917570 HHY917570 HRU917570 IBQ917570 ILM917570 IVI917570 JFE917570 JPA917570 JYW917570 KIS917570 KSO917570 LCK917570 LMG917570 LWC917570 MFY917570 MPU917570 MZQ917570 NJM917570 NTI917570 ODE917570 ONA917570 OWW917570 PGS917570 PQO917570 QAK917570 QKG917570 QUC917570 RDY917570 RNU917570 RXQ917570 SHM917570 SRI917570 TBE917570 TLA917570 TUW917570 UES917570 UOO917570 UYK917570 VIG917570 VSC917570 WBY917570 WLU917570 WVQ917570 L983106:M983106 JE983106 TA983106 ACW983106 AMS983106 AWO983106 BGK983106 BQG983106 CAC983106 CJY983106 CTU983106 DDQ983106 DNM983106 DXI983106 EHE983106 ERA983106 FAW983106 FKS983106 FUO983106 GEK983106 GOG983106 GYC983106 HHY983106 HRU983106 IBQ983106 ILM983106 IVI983106 JFE983106 JPA983106 JYW983106 KIS983106 KSO983106 LCK983106 LMG983106 LWC983106 MFY983106 MPU983106 MZQ983106 NJM983106 NTI983106 ODE983106 ONA983106 OWW983106 PGS983106 PQO983106 QAK983106 QKG983106 QUC983106 RDY983106 RNU983106 RXQ983106 SHM983106 SRI983106 TBE983106 TLA983106 TUW983106 UES983106 UOO983106 UYK983106 VIG983106 VSC983106 WBY983106 WLU983106 WVQ983106"/>
    <dataValidation type="decimal" allowBlank="1" showInputMessage="1" showErrorMessage="1" error="Digite solo valores" prompt="Digite valor positivo si es Credito_x000a_Digite con signo negavito si es debito" sqref="N65786:O65802 JF65786:JF65802 TB65786:TB65802 ACX65786:ACX65802 AMT65786:AMT65802 AWP65786:AWP65802 BGL65786:BGL65802 BQH65786:BQH65802 CAD65786:CAD65802 CJZ65786:CJZ65802 CTV65786:CTV65802 DDR65786:DDR65802 DNN65786:DNN65802 DXJ65786:DXJ65802 EHF65786:EHF65802 ERB65786:ERB65802 FAX65786:FAX65802 FKT65786:FKT65802 FUP65786:FUP65802 GEL65786:GEL65802 GOH65786:GOH65802 GYD65786:GYD65802 HHZ65786:HHZ65802 HRV65786:HRV65802 IBR65786:IBR65802 ILN65786:ILN65802 IVJ65786:IVJ65802 JFF65786:JFF65802 JPB65786:JPB65802 JYX65786:JYX65802 KIT65786:KIT65802 KSP65786:KSP65802 LCL65786:LCL65802 LMH65786:LMH65802 LWD65786:LWD65802 MFZ65786:MFZ65802 MPV65786:MPV65802 MZR65786:MZR65802 NJN65786:NJN65802 NTJ65786:NTJ65802 ODF65786:ODF65802 ONB65786:ONB65802 OWX65786:OWX65802 PGT65786:PGT65802 PQP65786:PQP65802 QAL65786:QAL65802 QKH65786:QKH65802 QUD65786:QUD65802 RDZ65786:RDZ65802 RNV65786:RNV65802 RXR65786:RXR65802 SHN65786:SHN65802 SRJ65786:SRJ65802 TBF65786:TBF65802 TLB65786:TLB65802 TUX65786:TUX65802 UET65786:UET65802 UOP65786:UOP65802 UYL65786:UYL65802 VIH65786:VIH65802 VSD65786:VSD65802 WBZ65786:WBZ65802 WLV65786:WLV65802 WVR65786:WVR65802 N131322:O131338 JF131322:JF131338 TB131322:TB131338 ACX131322:ACX131338 AMT131322:AMT131338 AWP131322:AWP131338 BGL131322:BGL131338 BQH131322:BQH131338 CAD131322:CAD131338 CJZ131322:CJZ131338 CTV131322:CTV131338 DDR131322:DDR131338 DNN131322:DNN131338 DXJ131322:DXJ131338 EHF131322:EHF131338 ERB131322:ERB131338 FAX131322:FAX131338 FKT131322:FKT131338 FUP131322:FUP131338 GEL131322:GEL131338 GOH131322:GOH131338 GYD131322:GYD131338 HHZ131322:HHZ131338 HRV131322:HRV131338 IBR131322:IBR131338 ILN131322:ILN131338 IVJ131322:IVJ131338 JFF131322:JFF131338 JPB131322:JPB131338 JYX131322:JYX131338 KIT131322:KIT131338 KSP131322:KSP131338 LCL131322:LCL131338 LMH131322:LMH131338 LWD131322:LWD131338 MFZ131322:MFZ131338 MPV131322:MPV131338 MZR131322:MZR131338 NJN131322:NJN131338 NTJ131322:NTJ131338 ODF131322:ODF131338 ONB131322:ONB131338 OWX131322:OWX131338 PGT131322:PGT131338 PQP131322:PQP131338 QAL131322:QAL131338 QKH131322:QKH131338 QUD131322:QUD131338 RDZ131322:RDZ131338 RNV131322:RNV131338 RXR131322:RXR131338 SHN131322:SHN131338 SRJ131322:SRJ131338 TBF131322:TBF131338 TLB131322:TLB131338 TUX131322:TUX131338 UET131322:UET131338 UOP131322:UOP131338 UYL131322:UYL131338 VIH131322:VIH131338 VSD131322:VSD131338 WBZ131322:WBZ131338 WLV131322:WLV131338 WVR131322:WVR131338 N196858:O196874 JF196858:JF196874 TB196858:TB196874 ACX196858:ACX196874 AMT196858:AMT196874 AWP196858:AWP196874 BGL196858:BGL196874 BQH196858:BQH196874 CAD196858:CAD196874 CJZ196858:CJZ196874 CTV196858:CTV196874 DDR196858:DDR196874 DNN196858:DNN196874 DXJ196858:DXJ196874 EHF196858:EHF196874 ERB196858:ERB196874 FAX196858:FAX196874 FKT196858:FKT196874 FUP196858:FUP196874 GEL196858:GEL196874 GOH196858:GOH196874 GYD196858:GYD196874 HHZ196858:HHZ196874 HRV196858:HRV196874 IBR196858:IBR196874 ILN196858:ILN196874 IVJ196858:IVJ196874 JFF196858:JFF196874 JPB196858:JPB196874 JYX196858:JYX196874 KIT196858:KIT196874 KSP196858:KSP196874 LCL196858:LCL196874 LMH196858:LMH196874 LWD196858:LWD196874 MFZ196858:MFZ196874 MPV196858:MPV196874 MZR196858:MZR196874 NJN196858:NJN196874 NTJ196858:NTJ196874 ODF196858:ODF196874 ONB196858:ONB196874 OWX196858:OWX196874 PGT196858:PGT196874 PQP196858:PQP196874 QAL196858:QAL196874 QKH196858:QKH196874 QUD196858:QUD196874 RDZ196858:RDZ196874 RNV196858:RNV196874 RXR196858:RXR196874 SHN196858:SHN196874 SRJ196858:SRJ196874 TBF196858:TBF196874 TLB196858:TLB196874 TUX196858:TUX196874 UET196858:UET196874 UOP196858:UOP196874 UYL196858:UYL196874 VIH196858:VIH196874 VSD196858:VSD196874 WBZ196858:WBZ196874 WLV196858:WLV196874 WVR196858:WVR196874 N262394:O262410 JF262394:JF262410 TB262394:TB262410 ACX262394:ACX262410 AMT262394:AMT262410 AWP262394:AWP262410 BGL262394:BGL262410 BQH262394:BQH262410 CAD262394:CAD262410 CJZ262394:CJZ262410 CTV262394:CTV262410 DDR262394:DDR262410 DNN262394:DNN262410 DXJ262394:DXJ262410 EHF262394:EHF262410 ERB262394:ERB262410 FAX262394:FAX262410 FKT262394:FKT262410 FUP262394:FUP262410 GEL262394:GEL262410 GOH262394:GOH262410 GYD262394:GYD262410 HHZ262394:HHZ262410 HRV262394:HRV262410 IBR262394:IBR262410 ILN262394:ILN262410 IVJ262394:IVJ262410 JFF262394:JFF262410 JPB262394:JPB262410 JYX262394:JYX262410 KIT262394:KIT262410 KSP262394:KSP262410 LCL262394:LCL262410 LMH262394:LMH262410 LWD262394:LWD262410 MFZ262394:MFZ262410 MPV262394:MPV262410 MZR262394:MZR262410 NJN262394:NJN262410 NTJ262394:NTJ262410 ODF262394:ODF262410 ONB262394:ONB262410 OWX262394:OWX262410 PGT262394:PGT262410 PQP262394:PQP262410 QAL262394:QAL262410 QKH262394:QKH262410 QUD262394:QUD262410 RDZ262394:RDZ262410 RNV262394:RNV262410 RXR262394:RXR262410 SHN262394:SHN262410 SRJ262394:SRJ262410 TBF262394:TBF262410 TLB262394:TLB262410 TUX262394:TUX262410 UET262394:UET262410 UOP262394:UOP262410 UYL262394:UYL262410 VIH262394:VIH262410 VSD262394:VSD262410 WBZ262394:WBZ262410 WLV262394:WLV262410 WVR262394:WVR262410 N327930:O327946 JF327930:JF327946 TB327930:TB327946 ACX327930:ACX327946 AMT327930:AMT327946 AWP327930:AWP327946 BGL327930:BGL327946 BQH327930:BQH327946 CAD327930:CAD327946 CJZ327930:CJZ327946 CTV327930:CTV327946 DDR327930:DDR327946 DNN327930:DNN327946 DXJ327930:DXJ327946 EHF327930:EHF327946 ERB327930:ERB327946 FAX327930:FAX327946 FKT327930:FKT327946 FUP327930:FUP327946 GEL327930:GEL327946 GOH327930:GOH327946 GYD327930:GYD327946 HHZ327930:HHZ327946 HRV327930:HRV327946 IBR327930:IBR327946 ILN327930:ILN327946 IVJ327930:IVJ327946 JFF327930:JFF327946 JPB327930:JPB327946 JYX327930:JYX327946 KIT327930:KIT327946 KSP327930:KSP327946 LCL327930:LCL327946 LMH327930:LMH327946 LWD327930:LWD327946 MFZ327930:MFZ327946 MPV327930:MPV327946 MZR327930:MZR327946 NJN327930:NJN327946 NTJ327930:NTJ327946 ODF327930:ODF327946 ONB327930:ONB327946 OWX327930:OWX327946 PGT327930:PGT327946 PQP327930:PQP327946 QAL327930:QAL327946 QKH327930:QKH327946 QUD327930:QUD327946 RDZ327930:RDZ327946 RNV327930:RNV327946 RXR327930:RXR327946 SHN327930:SHN327946 SRJ327930:SRJ327946 TBF327930:TBF327946 TLB327930:TLB327946 TUX327930:TUX327946 UET327930:UET327946 UOP327930:UOP327946 UYL327930:UYL327946 VIH327930:VIH327946 VSD327930:VSD327946 WBZ327930:WBZ327946 WLV327930:WLV327946 WVR327930:WVR327946 N393466:O393482 JF393466:JF393482 TB393466:TB393482 ACX393466:ACX393482 AMT393466:AMT393482 AWP393466:AWP393482 BGL393466:BGL393482 BQH393466:BQH393482 CAD393466:CAD393482 CJZ393466:CJZ393482 CTV393466:CTV393482 DDR393466:DDR393482 DNN393466:DNN393482 DXJ393466:DXJ393482 EHF393466:EHF393482 ERB393466:ERB393482 FAX393466:FAX393482 FKT393466:FKT393482 FUP393466:FUP393482 GEL393466:GEL393482 GOH393466:GOH393482 GYD393466:GYD393482 HHZ393466:HHZ393482 HRV393466:HRV393482 IBR393466:IBR393482 ILN393466:ILN393482 IVJ393466:IVJ393482 JFF393466:JFF393482 JPB393466:JPB393482 JYX393466:JYX393482 KIT393466:KIT393482 KSP393466:KSP393482 LCL393466:LCL393482 LMH393466:LMH393482 LWD393466:LWD393482 MFZ393466:MFZ393482 MPV393466:MPV393482 MZR393466:MZR393482 NJN393466:NJN393482 NTJ393466:NTJ393482 ODF393466:ODF393482 ONB393466:ONB393482 OWX393466:OWX393482 PGT393466:PGT393482 PQP393466:PQP393482 QAL393466:QAL393482 QKH393466:QKH393482 QUD393466:QUD393482 RDZ393466:RDZ393482 RNV393466:RNV393482 RXR393466:RXR393482 SHN393466:SHN393482 SRJ393466:SRJ393482 TBF393466:TBF393482 TLB393466:TLB393482 TUX393466:TUX393482 UET393466:UET393482 UOP393466:UOP393482 UYL393466:UYL393482 VIH393466:VIH393482 VSD393466:VSD393482 WBZ393466:WBZ393482 WLV393466:WLV393482 WVR393466:WVR393482 N459002:O459018 JF459002:JF459018 TB459002:TB459018 ACX459002:ACX459018 AMT459002:AMT459018 AWP459002:AWP459018 BGL459002:BGL459018 BQH459002:BQH459018 CAD459002:CAD459018 CJZ459002:CJZ459018 CTV459002:CTV459018 DDR459002:DDR459018 DNN459002:DNN459018 DXJ459002:DXJ459018 EHF459002:EHF459018 ERB459002:ERB459018 FAX459002:FAX459018 FKT459002:FKT459018 FUP459002:FUP459018 GEL459002:GEL459018 GOH459002:GOH459018 GYD459002:GYD459018 HHZ459002:HHZ459018 HRV459002:HRV459018 IBR459002:IBR459018 ILN459002:ILN459018 IVJ459002:IVJ459018 JFF459002:JFF459018 JPB459002:JPB459018 JYX459002:JYX459018 KIT459002:KIT459018 KSP459002:KSP459018 LCL459002:LCL459018 LMH459002:LMH459018 LWD459002:LWD459018 MFZ459002:MFZ459018 MPV459002:MPV459018 MZR459002:MZR459018 NJN459002:NJN459018 NTJ459002:NTJ459018 ODF459002:ODF459018 ONB459002:ONB459018 OWX459002:OWX459018 PGT459002:PGT459018 PQP459002:PQP459018 QAL459002:QAL459018 QKH459002:QKH459018 QUD459002:QUD459018 RDZ459002:RDZ459018 RNV459002:RNV459018 RXR459002:RXR459018 SHN459002:SHN459018 SRJ459002:SRJ459018 TBF459002:TBF459018 TLB459002:TLB459018 TUX459002:TUX459018 UET459002:UET459018 UOP459002:UOP459018 UYL459002:UYL459018 VIH459002:VIH459018 VSD459002:VSD459018 WBZ459002:WBZ459018 WLV459002:WLV459018 WVR459002:WVR459018 N524538:O524554 JF524538:JF524554 TB524538:TB524554 ACX524538:ACX524554 AMT524538:AMT524554 AWP524538:AWP524554 BGL524538:BGL524554 BQH524538:BQH524554 CAD524538:CAD524554 CJZ524538:CJZ524554 CTV524538:CTV524554 DDR524538:DDR524554 DNN524538:DNN524554 DXJ524538:DXJ524554 EHF524538:EHF524554 ERB524538:ERB524554 FAX524538:FAX524554 FKT524538:FKT524554 FUP524538:FUP524554 GEL524538:GEL524554 GOH524538:GOH524554 GYD524538:GYD524554 HHZ524538:HHZ524554 HRV524538:HRV524554 IBR524538:IBR524554 ILN524538:ILN524554 IVJ524538:IVJ524554 JFF524538:JFF524554 JPB524538:JPB524554 JYX524538:JYX524554 KIT524538:KIT524554 KSP524538:KSP524554 LCL524538:LCL524554 LMH524538:LMH524554 LWD524538:LWD524554 MFZ524538:MFZ524554 MPV524538:MPV524554 MZR524538:MZR524554 NJN524538:NJN524554 NTJ524538:NTJ524554 ODF524538:ODF524554 ONB524538:ONB524554 OWX524538:OWX524554 PGT524538:PGT524554 PQP524538:PQP524554 QAL524538:QAL524554 QKH524538:QKH524554 QUD524538:QUD524554 RDZ524538:RDZ524554 RNV524538:RNV524554 RXR524538:RXR524554 SHN524538:SHN524554 SRJ524538:SRJ524554 TBF524538:TBF524554 TLB524538:TLB524554 TUX524538:TUX524554 UET524538:UET524554 UOP524538:UOP524554 UYL524538:UYL524554 VIH524538:VIH524554 VSD524538:VSD524554 WBZ524538:WBZ524554 WLV524538:WLV524554 WVR524538:WVR524554 N590074:O590090 JF590074:JF590090 TB590074:TB590090 ACX590074:ACX590090 AMT590074:AMT590090 AWP590074:AWP590090 BGL590074:BGL590090 BQH590074:BQH590090 CAD590074:CAD590090 CJZ590074:CJZ590090 CTV590074:CTV590090 DDR590074:DDR590090 DNN590074:DNN590090 DXJ590074:DXJ590090 EHF590074:EHF590090 ERB590074:ERB590090 FAX590074:FAX590090 FKT590074:FKT590090 FUP590074:FUP590090 GEL590074:GEL590090 GOH590074:GOH590090 GYD590074:GYD590090 HHZ590074:HHZ590090 HRV590074:HRV590090 IBR590074:IBR590090 ILN590074:ILN590090 IVJ590074:IVJ590090 JFF590074:JFF590090 JPB590074:JPB590090 JYX590074:JYX590090 KIT590074:KIT590090 KSP590074:KSP590090 LCL590074:LCL590090 LMH590074:LMH590090 LWD590074:LWD590090 MFZ590074:MFZ590090 MPV590074:MPV590090 MZR590074:MZR590090 NJN590074:NJN590090 NTJ590074:NTJ590090 ODF590074:ODF590090 ONB590074:ONB590090 OWX590074:OWX590090 PGT590074:PGT590090 PQP590074:PQP590090 QAL590074:QAL590090 QKH590074:QKH590090 QUD590074:QUD590090 RDZ590074:RDZ590090 RNV590074:RNV590090 RXR590074:RXR590090 SHN590074:SHN590090 SRJ590074:SRJ590090 TBF590074:TBF590090 TLB590074:TLB590090 TUX590074:TUX590090 UET590074:UET590090 UOP590074:UOP590090 UYL590074:UYL590090 VIH590074:VIH590090 VSD590074:VSD590090 WBZ590074:WBZ590090 WLV590074:WLV590090 WVR590074:WVR590090 N655610:O655626 JF655610:JF655626 TB655610:TB655626 ACX655610:ACX655626 AMT655610:AMT655626 AWP655610:AWP655626 BGL655610:BGL655626 BQH655610:BQH655626 CAD655610:CAD655626 CJZ655610:CJZ655626 CTV655610:CTV655626 DDR655610:DDR655626 DNN655610:DNN655626 DXJ655610:DXJ655626 EHF655610:EHF655626 ERB655610:ERB655626 FAX655610:FAX655626 FKT655610:FKT655626 FUP655610:FUP655626 GEL655610:GEL655626 GOH655610:GOH655626 GYD655610:GYD655626 HHZ655610:HHZ655626 HRV655610:HRV655626 IBR655610:IBR655626 ILN655610:ILN655626 IVJ655610:IVJ655626 JFF655610:JFF655626 JPB655610:JPB655626 JYX655610:JYX655626 KIT655610:KIT655626 KSP655610:KSP655626 LCL655610:LCL655626 LMH655610:LMH655626 LWD655610:LWD655626 MFZ655610:MFZ655626 MPV655610:MPV655626 MZR655610:MZR655626 NJN655610:NJN655626 NTJ655610:NTJ655626 ODF655610:ODF655626 ONB655610:ONB655626 OWX655610:OWX655626 PGT655610:PGT655626 PQP655610:PQP655626 QAL655610:QAL655626 QKH655610:QKH655626 QUD655610:QUD655626 RDZ655610:RDZ655626 RNV655610:RNV655626 RXR655610:RXR655626 SHN655610:SHN655626 SRJ655610:SRJ655626 TBF655610:TBF655626 TLB655610:TLB655626 TUX655610:TUX655626 UET655610:UET655626 UOP655610:UOP655626 UYL655610:UYL655626 VIH655610:VIH655626 VSD655610:VSD655626 WBZ655610:WBZ655626 WLV655610:WLV655626 WVR655610:WVR655626 N721146:O721162 JF721146:JF721162 TB721146:TB721162 ACX721146:ACX721162 AMT721146:AMT721162 AWP721146:AWP721162 BGL721146:BGL721162 BQH721146:BQH721162 CAD721146:CAD721162 CJZ721146:CJZ721162 CTV721146:CTV721162 DDR721146:DDR721162 DNN721146:DNN721162 DXJ721146:DXJ721162 EHF721146:EHF721162 ERB721146:ERB721162 FAX721146:FAX721162 FKT721146:FKT721162 FUP721146:FUP721162 GEL721146:GEL721162 GOH721146:GOH721162 GYD721146:GYD721162 HHZ721146:HHZ721162 HRV721146:HRV721162 IBR721146:IBR721162 ILN721146:ILN721162 IVJ721146:IVJ721162 JFF721146:JFF721162 JPB721146:JPB721162 JYX721146:JYX721162 KIT721146:KIT721162 KSP721146:KSP721162 LCL721146:LCL721162 LMH721146:LMH721162 LWD721146:LWD721162 MFZ721146:MFZ721162 MPV721146:MPV721162 MZR721146:MZR721162 NJN721146:NJN721162 NTJ721146:NTJ721162 ODF721146:ODF721162 ONB721146:ONB721162 OWX721146:OWX721162 PGT721146:PGT721162 PQP721146:PQP721162 QAL721146:QAL721162 QKH721146:QKH721162 QUD721146:QUD721162 RDZ721146:RDZ721162 RNV721146:RNV721162 RXR721146:RXR721162 SHN721146:SHN721162 SRJ721146:SRJ721162 TBF721146:TBF721162 TLB721146:TLB721162 TUX721146:TUX721162 UET721146:UET721162 UOP721146:UOP721162 UYL721146:UYL721162 VIH721146:VIH721162 VSD721146:VSD721162 WBZ721146:WBZ721162 WLV721146:WLV721162 WVR721146:WVR721162 N786682:O786698 JF786682:JF786698 TB786682:TB786698 ACX786682:ACX786698 AMT786682:AMT786698 AWP786682:AWP786698 BGL786682:BGL786698 BQH786682:BQH786698 CAD786682:CAD786698 CJZ786682:CJZ786698 CTV786682:CTV786698 DDR786682:DDR786698 DNN786682:DNN786698 DXJ786682:DXJ786698 EHF786682:EHF786698 ERB786682:ERB786698 FAX786682:FAX786698 FKT786682:FKT786698 FUP786682:FUP786698 GEL786682:GEL786698 GOH786682:GOH786698 GYD786682:GYD786698 HHZ786682:HHZ786698 HRV786682:HRV786698 IBR786682:IBR786698 ILN786682:ILN786698 IVJ786682:IVJ786698 JFF786682:JFF786698 JPB786682:JPB786698 JYX786682:JYX786698 KIT786682:KIT786698 KSP786682:KSP786698 LCL786682:LCL786698 LMH786682:LMH786698 LWD786682:LWD786698 MFZ786682:MFZ786698 MPV786682:MPV786698 MZR786682:MZR786698 NJN786682:NJN786698 NTJ786682:NTJ786698 ODF786682:ODF786698 ONB786682:ONB786698 OWX786682:OWX786698 PGT786682:PGT786698 PQP786682:PQP786698 QAL786682:QAL786698 QKH786682:QKH786698 QUD786682:QUD786698 RDZ786682:RDZ786698 RNV786682:RNV786698 RXR786682:RXR786698 SHN786682:SHN786698 SRJ786682:SRJ786698 TBF786682:TBF786698 TLB786682:TLB786698 TUX786682:TUX786698 UET786682:UET786698 UOP786682:UOP786698 UYL786682:UYL786698 VIH786682:VIH786698 VSD786682:VSD786698 WBZ786682:WBZ786698 WLV786682:WLV786698 WVR786682:WVR786698 N852218:O852234 JF852218:JF852234 TB852218:TB852234 ACX852218:ACX852234 AMT852218:AMT852234 AWP852218:AWP852234 BGL852218:BGL852234 BQH852218:BQH852234 CAD852218:CAD852234 CJZ852218:CJZ852234 CTV852218:CTV852234 DDR852218:DDR852234 DNN852218:DNN852234 DXJ852218:DXJ852234 EHF852218:EHF852234 ERB852218:ERB852234 FAX852218:FAX852234 FKT852218:FKT852234 FUP852218:FUP852234 GEL852218:GEL852234 GOH852218:GOH852234 GYD852218:GYD852234 HHZ852218:HHZ852234 HRV852218:HRV852234 IBR852218:IBR852234 ILN852218:ILN852234 IVJ852218:IVJ852234 JFF852218:JFF852234 JPB852218:JPB852234 JYX852218:JYX852234 KIT852218:KIT852234 KSP852218:KSP852234 LCL852218:LCL852234 LMH852218:LMH852234 LWD852218:LWD852234 MFZ852218:MFZ852234 MPV852218:MPV852234 MZR852218:MZR852234 NJN852218:NJN852234 NTJ852218:NTJ852234 ODF852218:ODF852234 ONB852218:ONB852234 OWX852218:OWX852234 PGT852218:PGT852234 PQP852218:PQP852234 QAL852218:QAL852234 QKH852218:QKH852234 QUD852218:QUD852234 RDZ852218:RDZ852234 RNV852218:RNV852234 RXR852218:RXR852234 SHN852218:SHN852234 SRJ852218:SRJ852234 TBF852218:TBF852234 TLB852218:TLB852234 TUX852218:TUX852234 UET852218:UET852234 UOP852218:UOP852234 UYL852218:UYL852234 VIH852218:VIH852234 VSD852218:VSD852234 WBZ852218:WBZ852234 WLV852218:WLV852234 WVR852218:WVR852234 N917754:O917770 JF917754:JF917770 TB917754:TB917770 ACX917754:ACX917770 AMT917754:AMT917770 AWP917754:AWP917770 BGL917754:BGL917770 BQH917754:BQH917770 CAD917754:CAD917770 CJZ917754:CJZ917770 CTV917754:CTV917770 DDR917754:DDR917770 DNN917754:DNN917770 DXJ917754:DXJ917770 EHF917754:EHF917770 ERB917754:ERB917770 FAX917754:FAX917770 FKT917754:FKT917770 FUP917754:FUP917770 GEL917754:GEL917770 GOH917754:GOH917770 GYD917754:GYD917770 HHZ917754:HHZ917770 HRV917754:HRV917770 IBR917754:IBR917770 ILN917754:ILN917770 IVJ917754:IVJ917770 JFF917754:JFF917770 JPB917754:JPB917770 JYX917754:JYX917770 KIT917754:KIT917770 KSP917754:KSP917770 LCL917754:LCL917770 LMH917754:LMH917770 LWD917754:LWD917770 MFZ917754:MFZ917770 MPV917754:MPV917770 MZR917754:MZR917770 NJN917754:NJN917770 NTJ917754:NTJ917770 ODF917754:ODF917770 ONB917754:ONB917770 OWX917754:OWX917770 PGT917754:PGT917770 PQP917754:PQP917770 QAL917754:QAL917770 QKH917754:QKH917770 QUD917754:QUD917770 RDZ917754:RDZ917770 RNV917754:RNV917770 RXR917754:RXR917770 SHN917754:SHN917770 SRJ917754:SRJ917770 TBF917754:TBF917770 TLB917754:TLB917770 TUX917754:TUX917770 UET917754:UET917770 UOP917754:UOP917770 UYL917754:UYL917770 VIH917754:VIH917770 VSD917754:VSD917770 WBZ917754:WBZ917770 WLV917754:WLV917770 WVR917754:WVR917770 N983290:O983306 JF983290:JF983306 TB983290:TB983306 ACX983290:ACX983306 AMT983290:AMT983306 AWP983290:AWP983306 BGL983290:BGL983306 BQH983290:BQH983306 CAD983290:CAD983306 CJZ983290:CJZ983306 CTV983290:CTV983306 DDR983290:DDR983306 DNN983290:DNN983306 DXJ983290:DXJ983306 EHF983290:EHF983306 ERB983290:ERB983306 FAX983290:FAX983306 FKT983290:FKT983306 FUP983290:FUP983306 GEL983290:GEL983306 GOH983290:GOH983306 GYD983290:GYD983306 HHZ983290:HHZ983306 HRV983290:HRV983306 IBR983290:IBR983306 ILN983290:ILN983306 IVJ983290:IVJ983306 JFF983290:JFF983306 JPB983290:JPB983306 JYX983290:JYX983306 KIT983290:KIT983306 KSP983290:KSP983306 LCL983290:LCL983306 LMH983290:LMH983306 LWD983290:LWD983306 MFZ983290:MFZ983306 MPV983290:MPV983306 MZR983290:MZR983306 NJN983290:NJN983306 NTJ983290:NTJ983306 ODF983290:ODF983306 ONB983290:ONB983306 OWX983290:OWX983306 PGT983290:PGT983306 PQP983290:PQP983306 QAL983290:QAL983306 QKH983290:QKH983306 QUD983290:QUD983306 RDZ983290:RDZ983306 RNV983290:RNV983306 RXR983290:RXR983306 SHN983290:SHN983306 SRJ983290:SRJ983306 TBF983290:TBF983306 TLB983290:TLB983306 TUX983290:TUX983306 UET983290:UET983306 UOP983290:UOP983306 UYL983290:UYL983306 VIH983290:VIH983306 VSD983290:VSD983306 WBZ983290:WBZ983306 WLV983290:WLV983306 WVR983290:WVR983306 N65768:O65784 JF65768:JF65784 TB65768:TB65784 ACX65768:ACX65784 AMT65768:AMT65784 AWP65768:AWP65784 BGL65768:BGL65784 BQH65768:BQH65784 CAD65768:CAD65784 CJZ65768:CJZ65784 CTV65768:CTV65784 DDR65768:DDR65784 DNN65768:DNN65784 DXJ65768:DXJ65784 EHF65768:EHF65784 ERB65768:ERB65784 FAX65768:FAX65784 FKT65768:FKT65784 FUP65768:FUP65784 GEL65768:GEL65784 GOH65768:GOH65784 GYD65768:GYD65784 HHZ65768:HHZ65784 HRV65768:HRV65784 IBR65768:IBR65784 ILN65768:ILN65784 IVJ65768:IVJ65784 JFF65768:JFF65784 JPB65768:JPB65784 JYX65768:JYX65784 KIT65768:KIT65784 KSP65768:KSP65784 LCL65768:LCL65784 LMH65768:LMH65784 LWD65768:LWD65784 MFZ65768:MFZ65784 MPV65768:MPV65784 MZR65768:MZR65784 NJN65768:NJN65784 NTJ65768:NTJ65784 ODF65768:ODF65784 ONB65768:ONB65784 OWX65768:OWX65784 PGT65768:PGT65784 PQP65768:PQP65784 QAL65768:QAL65784 QKH65768:QKH65784 QUD65768:QUD65784 RDZ65768:RDZ65784 RNV65768:RNV65784 RXR65768:RXR65784 SHN65768:SHN65784 SRJ65768:SRJ65784 TBF65768:TBF65784 TLB65768:TLB65784 TUX65768:TUX65784 UET65768:UET65784 UOP65768:UOP65784 UYL65768:UYL65784 VIH65768:VIH65784 VSD65768:VSD65784 WBZ65768:WBZ65784 WLV65768:WLV65784 WVR65768:WVR65784 N131304:O131320 JF131304:JF131320 TB131304:TB131320 ACX131304:ACX131320 AMT131304:AMT131320 AWP131304:AWP131320 BGL131304:BGL131320 BQH131304:BQH131320 CAD131304:CAD131320 CJZ131304:CJZ131320 CTV131304:CTV131320 DDR131304:DDR131320 DNN131304:DNN131320 DXJ131304:DXJ131320 EHF131304:EHF131320 ERB131304:ERB131320 FAX131304:FAX131320 FKT131304:FKT131320 FUP131304:FUP131320 GEL131304:GEL131320 GOH131304:GOH131320 GYD131304:GYD131320 HHZ131304:HHZ131320 HRV131304:HRV131320 IBR131304:IBR131320 ILN131304:ILN131320 IVJ131304:IVJ131320 JFF131304:JFF131320 JPB131304:JPB131320 JYX131304:JYX131320 KIT131304:KIT131320 KSP131304:KSP131320 LCL131304:LCL131320 LMH131304:LMH131320 LWD131304:LWD131320 MFZ131304:MFZ131320 MPV131304:MPV131320 MZR131304:MZR131320 NJN131304:NJN131320 NTJ131304:NTJ131320 ODF131304:ODF131320 ONB131304:ONB131320 OWX131304:OWX131320 PGT131304:PGT131320 PQP131304:PQP131320 QAL131304:QAL131320 QKH131304:QKH131320 QUD131304:QUD131320 RDZ131304:RDZ131320 RNV131304:RNV131320 RXR131304:RXR131320 SHN131304:SHN131320 SRJ131304:SRJ131320 TBF131304:TBF131320 TLB131304:TLB131320 TUX131304:TUX131320 UET131304:UET131320 UOP131304:UOP131320 UYL131304:UYL131320 VIH131304:VIH131320 VSD131304:VSD131320 WBZ131304:WBZ131320 WLV131304:WLV131320 WVR131304:WVR131320 N196840:O196856 JF196840:JF196856 TB196840:TB196856 ACX196840:ACX196856 AMT196840:AMT196856 AWP196840:AWP196856 BGL196840:BGL196856 BQH196840:BQH196856 CAD196840:CAD196856 CJZ196840:CJZ196856 CTV196840:CTV196856 DDR196840:DDR196856 DNN196840:DNN196856 DXJ196840:DXJ196856 EHF196840:EHF196856 ERB196840:ERB196856 FAX196840:FAX196856 FKT196840:FKT196856 FUP196840:FUP196856 GEL196840:GEL196856 GOH196840:GOH196856 GYD196840:GYD196856 HHZ196840:HHZ196856 HRV196840:HRV196856 IBR196840:IBR196856 ILN196840:ILN196856 IVJ196840:IVJ196856 JFF196840:JFF196856 JPB196840:JPB196856 JYX196840:JYX196856 KIT196840:KIT196856 KSP196840:KSP196856 LCL196840:LCL196856 LMH196840:LMH196856 LWD196840:LWD196856 MFZ196840:MFZ196856 MPV196840:MPV196856 MZR196840:MZR196856 NJN196840:NJN196856 NTJ196840:NTJ196856 ODF196840:ODF196856 ONB196840:ONB196856 OWX196840:OWX196856 PGT196840:PGT196856 PQP196840:PQP196856 QAL196840:QAL196856 QKH196840:QKH196856 QUD196840:QUD196856 RDZ196840:RDZ196856 RNV196840:RNV196856 RXR196840:RXR196856 SHN196840:SHN196856 SRJ196840:SRJ196856 TBF196840:TBF196856 TLB196840:TLB196856 TUX196840:TUX196856 UET196840:UET196856 UOP196840:UOP196856 UYL196840:UYL196856 VIH196840:VIH196856 VSD196840:VSD196856 WBZ196840:WBZ196856 WLV196840:WLV196856 WVR196840:WVR196856 N262376:O262392 JF262376:JF262392 TB262376:TB262392 ACX262376:ACX262392 AMT262376:AMT262392 AWP262376:AWP262392 BGL262376:BGL262392 BQH262376:BQH262392 CAD262376:CAD262392 CJZ262376:CJZ262392 CTV262376:CTV262392 DDR262376:DDR262392 DNN262376:DNN262392 DXJ262376:DXJ262392 EHF262376:EHF262392 ERB262376:ERB262392 FAX262376:FAX262392 FKT262376:FKT262392 FUP262376:FUP262392 GEL262376:GEL262392 GOH262376:GOH262392 GYD262376:GYD262392 HHZ262376:HHZ262392 HRV262376:HRV262392 IBR262376:IBR262392 ILN262376:ILN262392 IVJ262376:IVJ262392 JFF262376:JFF262392 JPB262376:JPB262392 JYX262376:JYX262392 KIT262376:KIT262392 KSP262376:KSP262392 LCL262376:LCL262392 LMH262376:LMH262392 LWD262376:LWD262392 MFZ262376:MFZ262392 MPV262376:MPV262392 MZR262376:MZR262392 NJN262376:NJN262392 NTJ262376:NTJ262392 ODF262376:ODF262392 ONB262376:ONB262392 OWX262376:OWX262392 PGT262376:PGT262392 PQP262376:PQP262392 QAL262376:QAL262392 QKH262376:QKH262392 QUD262376:QUD262392 RDZ262376:RDZ262392 RNV262376:RNV262392 RXR262376:RXR262392 SHN262376:SHN262392 SRJ262376:SRJ262392 TBF262376:TBF262392 TLB262376:TLB262392 TUX262376:TUX262392 UET262376:UET262392 UOP262376:UOP262392 UYL262376:UYL262392 VIH262376:VIH262392 VSD262376:VSD262392 WBZ262376:WBZ262392 WLV262376:WLV262392 WVR262376:WVR262392 N327912:O327928 JF327912:JF327928 TB327912:TB327928 ACX327912:ACX327928 AMT327912:AMT327928 AWP327912:AWP327928 BGL327912:BGL327928 BQH327912:BQH327928 CAD327912:CAD327928 CJZ327912:CJZ327928 CTV327912:CTV327928 DDR327912:DDR327928 DNN327912:DNN327928 DXJ327912:DXJ327928 EHF327912:EHF327928 ERB327912:ERB327928 FAX327912:FAX327928 FKT327912:FKT327928 FUP327912:FUP327928 GEL327912:GEL327928 GOH327912:GOH327928 GYD327912:GYD327928 HHZ327912:HHZ327928 HRV327912:HRV327928 IBR327912:IBR327928 ILN327912:ILN327928 IVJ327912:IVJ327928 JFF327912:JFF327928 JPB327912:JPB327928 JYX327912:JYX327928 KIT327912:KIT327928 KSP327912:KSP327928 LCL327912:LCL327928 LMH327912:LMH327928 LWD327912:LWD327928 MFZ327912:MFZ327928 MPV327912:MPV327928 MZR327912:MZR327928 NJN327912:NJN327928 NTJ327912:NTJ327928 ODF327912:ODF327928 ONB327912:ONB327928 OWX327912:OWX327928 PGT327912:PGT327928 PQP327912:PQP327928 QAL327912:QAL327928 QKH327912:QKH327928 QUD327912:QUD327928 RDZ327912:RDZ327928 RNV327912:RNV327928 RXR327912:RXR327928 SHN327912:SHN327928 SRJ327912:SRJ327928 TBF327912:TBF327928 TLB327912:TLB327928 TUX327912:TUX327928 UET327912:UET327928 UOP327912:UOP327928 UYL327912:UYL327928 VIH327912:VIH327928 VSD327912:VSD327928 WBZ327912:WBZ327928 WLV327912:WLV327928 WVR327912:WVR327928 N393448:O393464 JF393448:JF393464 TB393448:TB393464 ACX393448:ACX393464 AMT393448:AMT393464 AWP393448:AWP393464 BGL393448:BGL393464 BQH393448:BQH393464 CAD393448:CAD393464 CJZ393448:CJZ393464 CTV393448:CTV393464 DDR393448:DDR393464 DNN393448:DNN393464 DXJ393448:DXJ393464 EHF393448:EHF393464 ERB393448:ERB393464 FAX393448:FAX393464 FKT393448:FKT393464 FUP393448:FUP393464 GEL393448:GEL393464 GOH393448:GOH393464 GYD393448:GYD393464 HHZ393448:HHZ393464 HRV393448:HRV393464 IBR393448:IBR393464 ILN393448:ILN393464 IVJ393448:IVJ393464 JFF393448:JFF393464 JPB393448:JPB393464 JYX393448:JYX393464 KIT393448:KIT393464 KSP393448:KSP393464 LCL393448:LCL393464 LMH393448:LMH393464 LWD393448:LWD393464 MFZ393448:MFZ393464 MPV393448:MPV393464 MZR393448:MZR393464 NJN393448:NJN393464 NTJ393448:NTJ393464 ODF393448:ODF393464 ONB393448:ONB393464 OWX393448:OWX393464 PGT393448:PGT393464 PQP393448:PQP393464 QAL393448:QAL393464 QKH393448:QKH393464 QUD393448:QUD393464 RDZ393448:RDZ393464 RNV393448:RNV393464 RXR393448:RXR393464 SHN393448:SHN393464 SRJ393448:SRJ393464 TBF393448:TBF393464 TLB393448:TLB393464 TUX393448:TUX393464 UET393448:UET393464 UOP393448:UOP393464 UYL393448:UYL393464 VIH393448:VIH393464 VSD393448:VSD393464 WBZ393448:WBZ393464 WLV393448:WLV393464 WVR393448:WVR393464 N458984:O459000 JF458984:JF459000 TB458984:TB459000 ACX458984:ACX459000 AMT458984:AMT459000 AWP458984:AWP459000 BGL458984:BGL459000 BQH458984:BQH459000 CAD458984:CAD459000 CJZ458984:CJZ459000 CTV458984:CTV459000 DDR458984:DDR459000 DNN458984:DNN459000 DXJ458984:DXJ459000 EHF458984:EHF459000 ERB458984:ERB459000 FAX458984:FAX459000 FKT458984:FKT459000 FUP458984:FUP459000 GEL458984:GEL459000 GOH458984:GOH459000 GYD458984:GYD459000 HHZ458984:HHZ459000 HRV458984:HRV459000 IBR458984:IBR459000 ILN458984:ILN459000 IVJ458984:IVJ459000 JFF458984:JFF459000 JPB458984:JPB459000 JYX458984:JYX459000 KIT458984:KIT459000 KSP458984:KSP459000 LCL458984:LCL459000 LMH458984:LMH459000 LWD458984:LWD459000 MFZ458984:MFZ459000 MPV458984:MPV459000 MZR458984:MZR459000 NJN458984:NJN459000 NTJ458984:NTJ459000 ODF458984:ODF459000 ONB458984:ONB459000 OWX458984:OWX459000 PGT458984:PGT459000 PQP458984:PQP459000 QAL458984:QAL459000 QKH458984:QKH459000 QUD458984:QUD459000 RDZ458984:RDZ459000 RNV458984:RNV459000 RXR458984:RXR459000 SHN458984:SHN459000 SRJ458984:SRJ459000 TBF458984:TBF459000 TLB458984:TLB459000 TUX458984:TUX459000 UET458984:UET459000 UOP458984:UOP459000 UYL458984:UYL459000 VIH458984:VIH459000 VSD458984:VSD459000 WBZ458984:WBZ459000 WLV458984:WLV459000 WVR458984:WVR459000 N524520:O524536 JF524520:JF524536 TB524520:TB524536 ACX524520:ACX524536 AMT524520:AMT524536 AWP524520:AWP524536 BGL524520:BGL524536 BQH524520:BQH524536 CAD524520:CAD524536 CJZ524520:CJZ524536 CTV524520:CTV524536 DDR524520:DDR524536 DNN524520:DNN524536 DXJ524520:DXJ524536 EHF524520:EHF524536 ERB524520:ERB524536 FAX524520:FAX524536 FKT524520:FKT524536 FUP524520:FUP524536 GEL524520:GEL524536 GOH524520:GOH524536 GYD524520:GYD524536 HHZ524520:HHZ524536 HRV524520:HRV524536 IBR524520:IBR524536 ILN524520:ILN524536 IVJ524520:IVJ524536 JFF524520:JFF524536 JPB524520:JPB524536 JYX524520:JYX524536 KIT524520:KIT524536 KSP524520:KSP524536 LCL524520:LCL524536 LMH524520:LMH524536 LWD524520:LWD524536 MFZ524520:MFZ524536 MPV524520:MPV524536 MZR524520:MZR524536 NJN524520:NJN524536 NTJ524520:NTJ524536 ODF524520:ODF524536 ONB524520:ONB524536 OWX524520:OWX524536 PGT524520:PGT524536 PQP524520:PQP524536 QAL524520:QAL524536 QKH524520:QKH524536 QUD524520:QUD524536 RDZ524520:RDZ524536 RNV524520:RNV524536 RXR524520:RXR524536 SHN524520:SHN524536 SRJ524520:SRJ524536 TBF524520:TBF524536 TLB524520:TLB524536 TUX524520:TUX524536 UET524520:UET524536 UOP524520:UOP524536 UYL524520:UYL524536 VIH524520:VIH524536 VSD524520:VSD524536 WBZ524520:WBZ524536 WLV524520:WLV524536 WVR524520:WVR524536 N590056:O590072 JF590056:JF590072 TB590056:TB590072 ACX590056:ACX590072 AMT590056:AMT590072 AWP590056:AWP590072 BGL590056:BGL590072 BQH590056:BQH590072 CAD590056:CAD590072 CJZ590056:CJZ590072 CTV590056:CTV590072 DDR590056:DDR590072 DNN590056:DNN590072 DXJ590056:DXJ590072 EHF590056:EHF590072 ERB590056:ERB590072 FAX590056:FAX590072 FKT590056:FKT590072 FUP590056:FUP590072 GEL590056:GEL590072 GOH590056:GOH590072 GYD590056:GYD590072 HHZ590056:HHZ590072 HRV590056:HRV590072 IBR590056:IBR590072 ILN590056:ILN590072 IVJ590056:IVJ590072 JFF590056:JFF590072 JPB590056:JPB590072 JYX590056:JYX590072 KIT590056:KIT590072 KSP590056:KSP590072 LCL590056:LCL590072 LMH590056:LMH590072 LWD590056:LWD590072 MFZ590056:MFZ590072 MPV590056:MPV590072 MZR590056:MZR590072 NJN590056:NJN590072 NTJ590056:NTJ590072 ODF590056:ODF590072 ONB590056:ONB590072 OWX590056:OWX590072 PGT590056:PGT590072 PQP590056:PQP590072 QAL590056:QAL590072 QKH590056:QKH590072 QUD590056:QUD590072 RDZ590056:RDZ590072 RNV590056:RNV590072 RXR590056:RXR590072 SHN590056:SHN590072 SRJ590056:SRJ590072 TBF590056:TBF590072 TLB590056:TLB590072 TUX590056:TUX590072 UET590056:UET590072 UOP590056:UOP590072 UYL590056:UYL590072 VIH590056:VIH590072 VSD590056:VSD590072 WBZ590056:WBZ590072 WLV590056:WLV590072 WVR590056:WVR590072 N655592:O655608 JF655592:JF655608 TB655592:TB655608 ACX655592:ACX655608 AMT655592:AMT655608 AWP655592:AWP655608 BGL655592:BGL655608 BQH655592:BQH655608 CAD655592:CAD655608 CJZ655592:CJZ655608 CTV655592:CTV655608 DDR655592:DDR655608 DNN655592:DNN655608 DXJ655592:DXJ655608 EHF655592:EHF655608 ERB655592:ERB655608 FAX655592:FAX655608 FKT655592:FKT655608 FUP655592:FUP655608 GEL655592:GEL655608 GOH655592:GOH655608 GYD655592:GYD655608 HHZ655592:HHZ655608 HRV655592:HRV655608 IBR655592:IBR655608 ILN655592:ILN655608 IVJ655592:IVJ655608 JFF655592:JFF655608 JPB655592:JPB655608 JYX655592:JYX655608 KIT655592:KIT655608 KSP655592:KSP655608 LCL655592:LCL655608 LMH655592:LMH655608 LWD655592:LWD655608 MFZ655592:MFZ655608 MPV655592:MPV655608 MZR655592:MZR655608 NJN655592:NJN655608 NTJ655592:NTJ655608 ODF655592:ODF655608 ONB655592:ONB655608 OWX655592:OWX655608 PGT655592:PGT655608 PQP655592:PQP655608 QAL655592:QAL655608 QKH655592:QKH655608 QUD655592:QUD655608 RDZ655592:RDZ655608 RNV655592:RNV655608 RXR655592:RXR655608 SHN655592:SHN655608 SRJ655592:SRJ655608 TBF655592:TBF655608 TLB655592:TLB655608 TUX655592:TUX655608 UET655592:UET655608 UOP655592:UOP655608 UYL655592:UYL655608 VIH655592:VIH655608 VSD655592:VSD655608 WBZ655592:WBZ655608 WLV655592:WLV655608 WVR655592:WVR655608 N721128:O721144 JF721128:JF721144 TB721128:TB721144 ACX721128:ACX721144 AMT721128:AMT721144 AWP721128:AWP721144 BGL721128:BGL721144 BQH721128:BQH721144 CAD721128:CAD721144 CJZ721128:CJZ721144 CTV721128:CTV721144 DDR721128:DDR721144 DNN721128:DNN721144 DXJ721128:DXJ721144 EHF721128:EHF721144 ERB721128:ERB721144 FAX721128:FAX721144 FKT721128:FKT721144 FUP721128:FUP721144 GEL721128:GEL721144 GOH721128:GOH721144 GYD721128:GYD721144 HHZ721128:HHZ721144 HRV721128:HRV721144 IBR721128:IBR721144 ILN721128:ILN721144 IVJ721128:IVJ721144 JFF721128:JFF721144 JPB721128:JPB721144 JYX721128:JYX721144 KIT721128:KIT721144 KSP721128:KSP721144 LCL721128:LCL721144 LMH721128:LMH721144 LWD721128:LWD721144 MFZ721128:MFZ721144 MPV721128:MPV721144 MZR721128:MZR721144 NJN721128:NJN721144 NTJ721128:NTJ721144 ODF721128:ODF721144 ONB721128:ONB721144 OWX721128:OWX721144 PGT721128:PGT721144 PQP721128:PQP721144 QAL721128:QAL721144 QKH721128:QKH721144 QUD721128:QUD721144 RDZ721128:RDZ721144 RNV721128:RNV721144 RXR721128:RXR721144 SHN721128:SHN721144 SRJ721128:SRJ721144 TBF721128:TBF721144 TLB721128:TLB721144 TUX721128:TUX721144 UET721128:UET721144 UOP721128:UOP721144 UYL721128:UYL721144 VIH721128:VIH721144 VSD721128:VSD721144 WBZ721128:WBZ721144 WLV721128:WLV721144 WVR721128:WVR721144 N786664:O786680 JF786664:JF786680 TB786664:TB786680 ACX786664:ACX786680 AMT786664:AMT786680 AWP786664:AWP786680 BGL786664:BGL786680 BQH786664:BQH786680 CAD786664:CAD786680 CJZ786664:CJZ786680 CTV786664:CTV786680 DDR786664:DDR786680 DNN786664:DNN786680 DXJ786664:DXJ786680 EHF786664:EHF786680 ERB786664:ERB786680 FAX786664:FAX786680 FKT786664:FKT786680 FUP786664:FUP786680 GEL786664:GEL786680 GOH786664:GOH786680 GYD786664:GYD786680 HHZ786664:HHZ786680 HRV786664:HRV786680 IBR786664:IBR786680 ILN786664:ILN786680 IVJ786664:IVJ786680 JFF786664:JFF786680 JPB786664:JPB786680 JYX786664:JYX786680 KIT786664:KIT786680 KSP786664:KSP786680 LCL786664:LCL786680 LMH786664:LMH786680 LWD786664:LWD786680 MFZ786664:MFZ786680 MPV786664:MPV786680 MZR786664:MZR786680 NJN786664:NJN786680 NTJ786664:NTJ786680 ODF786664:ODF786680 ONB786664:ONB786680 OWX786664:OWX786680 PGT786664:PGT786680 PQP786664:PQP786680 QAL786664:QAL786680 QKH786664:QKH786680 QUD786664:QUD786680 RDZ786664:RDZ786680 RNV786664:RNV786680 RXR786664:RXR786680 SHN786664:SHN786680 SRJ786664:SRJ786680 TBF786664:TBF786680 TLB786664:TLB786680 TUX786664:TUX786680 UET786664:UET786680 UOP786664:UOP786680 UYL786664:UYL786680 VIH786664:VIH786680 VSD786664:VSD786680 WBZ786664:WBZ786680 WLV786664:WLV786680 WVR786664:WVR786680 N852200:O852216 JF852200:JF852216 TB852200:TB852216 ACX852200:ACX852216 AMT852200:AMT852216 AWP852200:AWP852216 BGL852200:BGL852216 BQH852200:BQH852216 CAD852200:CAD852216 CJZ852200:CJZ852216 CTV852200:CTV852216 DDR852200:DDR852216 DNN852200:DNN852216 DXJ852200:DXJ852216 EHF852200:EHF852216 ERB852200:ERB852216 FAX852200:FAX852216 FKT852200:FKT852216 FUP852200:FUP852216 GEL852200:GEL852216 GOH852200:GOH852216 GYD852200:GYD852216 HHZ852200:HHZ852216 HRV852200:HRV852216 IBR852200:IBR852216 ILN852200:ILN852216 IVJ852200:IVJ852216 JFF852200:JFF852216 JPB852200:JPB852216 JYX852200:JYX852216 KIT852200:KIT852216 KSP852200:KSP852216 LCL852200:LCL852216 LMH852200:LMH852216 LWD852200:LWD852216 MFZ852200:MFZ852216 MPV852200:MPV852216 MZR852200:MZR852216 NJN852200:NJN852216 NTJ852200:NTJ852216 ODF852200:ODF852216 ONB852200:ONB852216 OWX852200:OWX852216 PGT852200:PGT852216 PQP852200:PQP852216 QAL852200:QAL852216 QKH852200:QKH852216 QUD852200:QUD852216 RDZ852200:RDZ852216 RNV852200:RNV852216 RXR852200:RXR852216 SHN852200:SHN852216 SRJ852200:SRJ852216 TBF852200:TBF852216 TLB852200:TLB852216 TUX852200:TUX852216 UET852200:UET852216 UOP852200:UOP852216 UYL852200:UYL852216 VIH852200:VIH852216 VSD852200:VSD852216 WBZ852200:WBZ852216 WLV852200:WLV852216 WVR852200:WVR852216 N917736:O917752 JF917736:JF917752 TB917736:TB917752 ACX917736:ACX917752 AMT917736:AMT917752 AWP917736:AWP917752 BGL917736:BGL917752 BQH917736:BQH917752 CAD917736:CAD917752 CJZ917736:CJZ917752 CTV917736:CTV917752 DDR917736:DDR917752 DNN917736:DNN917752 DXJ917736:DXJ917752 EHF917736:EHF917752 ERB917736:ERB917752 FAX917736:FAX917752 FKT917736:FKT917752 FUP917736:FUP917752 GEL917736:GEL917752 GOH917736:GOH917752 GYD917736:GYD917752 HHZ917736:HHZ917752 HRV917736:HRV917752 IBR917736:IBR917752 ILN917736:ILN917752 IVJ917736:IVJ917752 JFF917736:JFF917752 JPB917736:JPB917752 JYX917736:JYX917752 KIT917736:KIT917752 KSP917736:KSP917752 LCL917736:LCL917752 LMH917736:LMH917752 LWD917736:LWD917752 MFZ917736:MFZ917752 MPV917736:MPV917752 MZR917736:MZR917752 NJN917736:NJN917752 NTJ917736:NTJ917752 ODF917736:ODF917752 ONB917736:ONB917752 OWX917736:OWX917752 PGT917736:PGT917752 PQP917736:PQP917752 QAL917736:QAL917752 QKH917736:QKH917752 QUD917736:QUD917752 RDZ917736:RDZ917752 RNV917736:RNV917752 RXR917736:RXR917752 SHN917736:SHN917752 SRJ917736:SRJ917752 TBF917736:TBF917752 TLB917736:TLB917752 TUX917736:TUX917752 UET917736:UET917752 UOP917736:UOP917752 UYL917736:UYL917752 VIH917736:VIH917752 VSD917736:VSD917752 WBZ917736:WBZ917752 WLV917736:WLV917752 WVR917736:WVR917752 N983272:O983288 JF983272:JF983288 TB983272:TB983288 ACX983272:ACX983288 AMT983272:AMT983288 AWP983272:AWP983288 BGL983272:BGL983288 BQH983272:BQH983288 CAD983272:CAD983288 CJZ983272:CJZ983288 CTV983272:CTV983288 DDR983272:DDR983288 DNN983272:DNN983288 DXJ983272:DXJ983288 EHF983272:EHF983288 ERB983272:ERB983288 FAX983272:FAX983288 FKT983272:FKT983288 FUP983272:FUP983288 GEL983272:GEL983288 GOH983272:GOH983288 GYD983272:GYD983288 HHZ983272:HHZ983288 HRV983272:HRV983288 IBR983272:IBR983288 ILN983272:ILN983288 IVJ983272:IVJ983288 JFF983272:JFF983288 JPB983272:JPB983288 JYX983272:JYX983288 KIT983272:KIT983288 KSP983272:KSP983288 LCL983272:LCL983288 LMH983272:LMH983288 LWD983272:LWD983288 MFZ983272:MFZ983288 MPV983272:MPV983288 MZR983272:MZR983288 NJN983272:NJN983288 NTJ983272:NTJ983288 ODF983272:ODF983288 ONB983272:ONB983288 OWX983272:OWX983288 PGT983272:PGT983288 PQP983272:PQP983288 QAL983272:QAL983288 QKH983272:QKH983288 QUD983272:QUD983288 RDZ983272:RDZ983288 RNV983272:RNV983288 RXR983272:RXR983288 SHN983272:SHN983288 SRJ983272:SRJ983288 TBF983272:TBF983288 TLB983272:TLB983288 TUX983272:TUX983288 UET983272:UET983288 UOP983272:UOP983288 UYL983272:UYL983288 VIH983272:VIH983288 VSD983272:VSD983288 WBZ983272:WBZ983288 WLV983272:WLV983288 WVR983272:WVR983288">
      <formula1>-9.99999999999999E+23</formula1>
      <formula2>9.99999999999999E+25</formula2>
    </dataValidation>
    <dataValidation type="decimal" allowBlank="1" showInputMessage="1" showErrorMessage="1" sqref="N66008:O66025 JF66008:JF66025 TB66008:TB66025 ACX66008:ACX66025 AMT66008:AMT66025 AWP66008:AWP66025 BGL66008:BGL66025 BQH66008:BQH66025 CAD66008:CAD66025 CJZ66008:CJZ66025 CTV66008:CTV66025 DDR66008:DDR66025 DNN66008:DNN66025 DXJ66008:DXJ66025 EHF66008:EHF66025 ERB66008:ERB66025 FAX66008:FAX66025 FKT66008:FKT66025 FUP66008:FUP66025 GEL66008:GEL66025 GOH66008:GOH66025 GYD66008:GYD66025 HHZ66008:HHZ66025 HRV66008:HRV66025 IBR66008:IBR66025 ILN66008:ILN66025 IVJ66008:IVJ66025 JFF66008:JFF66025 JPB66008:JPB66025 JYX66008:JYX66025 KIT66008:KIT66025 KSP66008:KSP66025 LCL66008:LCL66025 LMH66008:LMH66025 LWD66008:LWD66025 MFZ66008:MFZ66025 MPV66008:MPV66025 MZR66008:MZR66025 NJN66008:NJN66025 NTJ66008:NTJ66025 ODF66008:ODF66025 ONB66008:ONB66025 OWX66008:OWX66025 PGT66008:PGT66025 PQP66008:PQP66025 QAL66008:QAL66025 QKH66008:QKH66025 QUD66008:QUD66025 RDZ66008:RDZ66025 RNV66008:RNV66025 RXR66008:RXR66025 SHN66008:SHN66025 SRJ66008:SRJ66025 TBF66008:TBF66025 TLB66008:TLB66025 TUX66008:TUX66025 UET66008:UET66025 UOP66008:UOP66025 UYL66008:UYL66025 VIH66008:VIH66025 VSD66008:VSD66025 WBZ66008:WBZ66025 WLV66008:WLV66025 WVR66008:WVR66025 N131544:O131561 JF131544:JF131561 TB131544:TB131561 ACX131544:ACX131561 AMT131544:AMT131561 AWP131544:AWP131561 BGL131544:BGL131561 BQH131544:BQH131561 CAD131544:CAD131561 CJZ131544:CJZ131561 CTV131544:CTV131561 DDR131544:DDR131561 DNN131544:DNN131561 DXJ131544:DXJ131561 EHF131544:EHF131561 ERB131544:ERB131561 FAX131544:FAX131561 FKT131544:FKT131561 FUP131544:FUP131561 GEL131544:GEL131561 GOH131544:GOH131561 GYD131544:GYD131561 HHZ131544:HHZ131561 HRV131544:HRV131561 IBR131544:IBR131561 ILN131544:ILN131561 IVJ131544:IVJ131561 JFF131544:JFF131561 JPB131544:JPB131561 JYX131544:JYX131561 KIT131544:KIT131561 KSP131544:KSP131561 LCL131544:LCL131561 LMH131544:LMH131561 LWD131544:LWD131561 MFZ131544:MFZ131561 MPV131544:MPV131561 MZR131544:MZR131561 NJN131544:NJN131561 NTJ131544:NTJ131561 ODF131544:ODF131561 ONB131544:ONB131561 OWX131544:OWX131561 PGT131544:PGT131561 PQP131544:PQP131561 QAL131544:QAL131561 QKH131544:QKH131561 QUD131544:QUD131561 RDZ131544:RDZ131561 RNV131544:RNV131561 RXR131544:RXR131561 SHN131544:SHN131561 SRJ131544:SRJ131561 TBF131544:TBF131561 TLB131544:TLB131561 TUX131544:TUX131561 UET131544:UET131561 UOP131544:UOP131561 UYL131544:UYL131561 VIH131544:VIH131561 VSD131544:VSD131561 WBZ131544:WBZ131561 WLV131544:WLV131561 WVR131544:WVR131561 N197080:O197097 JF197080:JF197097 TB197080:TB197097 ACX197080:ACX197097 AMT197080:AMT197097 AWP197080:AWP197097 BGL197080:BGL197097 BQH197080:BQH197097 CAD197080:CAD197097 CJZ197080:CJZ197097 CTV197080:CTV197097 DDR197080:DDR197097 DNN197080:DNN197097 DXJ197080:DXJ197097 EHF197080:EHF197097 ERB197080:ERB197097 FAX197080:FAX197097 FKT197080:FKT197097 FUP197080:FUP197097 GEL197080:GEL197097 GOH197080:GOH197097 GYD197080:GYD197097 HHZ197080:HHZ197097 HRV197080:HRV197097 IBR197080:IBR197097 ILN197080:ILN197097 IVJ197080:IVJ197097 JFF197080:JFF197097 JPB197080:JPB197097 JYX197080:JYX197097 KIT197080:KIT197097 KSP197080:KSP197097 LCL197080:LCL197097 LMH197080:LMH197097 LWD197080:LWD197097 MFZ197080:MFZ197097 MPV197080:MPV197097 MZR197080:MZR197097 NJN197080:NJN197097 NTJ197080:NTJ197097 ODF197080:ODF197097 ONB197080:ONB197097 OWX197080:OWX197097 PGT197080:PGT197097 PQP197080:PQP197097 QAL197080:QAL197097 QKH197080:QKH197097 QUD197080:QUD197097 RDZ197080:RDZ197097 RNV197080:RNV197097 RXR197080:RXR197097 SHN197080:SHN197097 SRJ197080:SRJ197097 TBF197080:TBF197097 TLB197080:TLB197097 TUX197080:TUX197097 UET197080:UET197097 UOP197080:UOP197097 UYL197080:UYL197097 VIH197080:VIH197097 VSD197080:VSD197097 WBZ197080:WBZ197097 WLV197080:WLV197097 WVR197080:WVR197097 N262616:O262633 JF262616:JF262633 TB262616:TB262633 ACX262616:ACX262633 AMT262616:AMT262633 AWP262616:AWP262633 BGL262616:BGL262633 BQH262616:BQH262633 CAD262616:CAD262633 CJZ262616:CJZ262633 CTV262616:CTV262633 DDR262616:DDR262633 DNN262616:DNN262633 DXJ262616:DXJ262633 EHF262616:EHF262633 ERB262616:ERB262633 FAX262616:FAX262633 FKT262616:FKT262633 FUP262616:FUP262633 GEL262616:GEL262633 GOH262616:GOH262633 GYD262616:GYD262633 HHZ262616:HHZ262633 HRV262616:HRV262633 IBR262616:IBR262633 ILN262616:ILN262633 IVJ262616:IVJ262633 JFF262616:JFF262633 JPB262616:JPB262633 JYX262616:JYX262633 KIT262616:KIT262633 KSP262616:KSP262633 LCL262616:LCL262633 LMH262616:LMH262633 LWD262616:LWD262633 MFZ262616:MFZ262633 MPV262616:MPV262633 MZR262616:MZR262633 NJN262616:NJN262633 NTJ262616:NTJ262633 ODF262616:ODF262633 ONB262616:ONB262633 OWX262616:OWX262633 PGT262616:PGT262633 PQP262616:PQP262633 QAL262616:QAL262633 QKH262616:QKH262633 QUD262616:QUD262633 RDZ262616:RDZ262633 RNV262616:RNV262633 RXR262616:RXR262633 SHN262616:SHN262633 SRJ262616:SRJ262633 TBF262616:TBF262633 TLB262616:TLB262633 TUX262616:TUX262633 UET262616:UET262633 UOP262616:UOP262633 UYL262616:UYL262633 VIH262616:VIH262633 VSD262616:VSD262633 WBZ262616:WBZ262633 WLV262616:WLV262633 WVR262616:WVR262633 N328152:O328169 JF328152:JF328169 TB328152:TB328169 ACX328152:ACX328169 AMT328152:AMT328169 AWP328152:AWP328169 BGL328152:BGL328169 BQH328152:BQH328169 CAD328152:CAD328169 CJZ328152:CJZ328169 CTV328152:CTV328169 DDR328152:DDR328169 DNN328152:DNN328169 DXJ328152:DXJ328169 EHF328152:EHF328169 ERB328152:ERB328169 FAX328152:FAX328169 FKT328152:FKT328169 FUP328152:FUP328169 GEL328152:GEL328169 GOH328152:GOH328169 GYD328152:GYD328169 HHZ328152:HHZ328169 HRV328152:HRV328169 IBR328152:IBR328169 ILN328152:ILN328169 IVJ328152:IVJ328169 JFF328152:JFF328169 JPB328152:JPB328169 JYX328152:JYX328169 KIT328152:KIT328169 KSP328152:KSP328169 LCL328152:LCL328169 LMH328152:LMH328169 LWD328152:LWD328169 MFZ328152:MFZ328169 MPV328152:MPV328169 MZR328152:MZR328169 NJN328152:NJN328169 NTJ328152:NTJ328169 ODF328152:ODF328169 ONB328152:ONB328169 OWX328152:OWX328169 PGT328152:PGT328169 PQP328152:PQP328169 QAL328152:QAL328169 QKH328152:QKH328169 QUD328152:QUD328169 RDZ328152:RDZ328169 RNV328152:RNV328169 RXR328152:RXR328169 SHN328152:SHN328169 SRJ328152:SRJ328169 TBF328152:TBF328169 TLB328152:TLB328169 TUX328152:TUX328169 UET328152:UET328169 UOP328152:UOP328169 UYL328152:UYL328169 VIH328152:VIH328169 VSD328152:VSD328169 WBZ328152:WBZ328169 WLV328152:WLV328169 WVR328152:WVR328169 N393688:O393705 JF393688:JF393705 TB393688:TB393705 ACX393688:ACX393705 AMT393688:AMT393705 AWP393688:AWP393705 BGL393688:BGL393705 BQH393688:BQH393705 CAD393688:CAD393705 CJZ393688:CJZ393705 CTV393688:CTV393705 DDR393688:DDR393705 DNN393688:DNN393705 DXJ393688:DXJ393705 EHF393688:EHF393705 ERB393688:ERB393705 FAX393688:FAX393705 FKT393688:FKT393705 FUP393688:FUP393705 GEL393688:GEL393705 GOH393688:GOH393705 GYD393688:GYD393705 HHZ393688:HHZ393705 HRV393688:HRV393705 IBR393688:IBR393705 ILN393688:ILN393705 IVJ393688:IVJ393705 JFF393688:JFF393705 JPB393688:JPB393705 JYX393688:JYX393705 KIT393688:KIT393705 KSP393688:KSP393705 LCL393688:LCL393705 LMH393688:LMH393705 LWD393688:LWD393705 MFZ393688:MFZ393705 MPV393688:MPV393705 MZR393688:MZR393705 NJN393688:NJN393705 NTJ393688:NTJ393705 ODF393688:ODF393705 ONB393688:ONB393705 OWX393688:OWX393705 PGT393688:PGT393705 PQP393688:PQP393705 QAL393688:QAL393705 QKH393688:QKH393705 QUD393688:QUD393705 RDZ393688:RDZ393705 RNV393688:RNV393705 RXR393688:RXR393705 SHN393688:SHN393705 SRJ393688:SRJ393705 TBF393688:TBF393705 TLB393688:TLB393705 TUX393688:TUX393705 UET393688:UET393705 UOP393688:UOP393705 UYL393688:UYL393705 VIH393688:VIH393705 VSD393688:VSD393705 WBZ393688:WBZ393705 WLV393688:WLV393705 WVR393688:WVR393705 N459224:O459241 JF459224:JF459241 TB459224:TB459241 ACX459224:ACX459241 AMT459224:AMT459241 AWP459224:AWP459241 BGL459224:BGL459241 BQH459224:BQH459241 CAD459224:CAD459241 CJZ459224:CJZ459241 CTV459224:CTV459241 DDR459224:DDR459241 DNN459224:DNN459241 DXJ459224:DXJ459241 EHF459224:EHF459241 ERB459224:ERB459241 FAX459224:FAX459241 FKT459224:FKT459241 FUP459224:FUP459241 GEL459224:GEL459241 GOH459224:GOH459241 GYD459224:GYD459241 HHZ459224:HHZ459241 HRV459224:HRV459241 IBR459224:IBR459241 ILN459224:ILN459241 IVJ459224:IVJ459241 JFF459224:JFF459241 JPB459224:JPB459241 JYX459224:JYX459241 KIT459224:KIT459241 KSP459224:KSP459241 LCL459224:LCL459241 LMH459224:LMH459241 LWD459224:LWD459241 MFZ459224:MFZ459241 MPV459224:MPV459241 MZR459224:MZR459241 NJN459224:NJN459241 NTJ459224:NTJ459241 ODF459224:ODF459241 ONB459224:ONB459241 OWX459224:OWX459241 PGT459224:PGT459241 PQP459224:PQP459241 QAL459224:QAL459241 QKH459224:QKH459241 QUD459224:QUD459241 RDZ459224:RDZ459241 RNV459224:RNV459241 RXR459224:RXR459241 SHN459224:SHN459241 SRJ459224:SRJ459241 TBF459224:TBF459241 TLB459224:TLB459241 TUX459224:TUX459241 UET459224:UET459241 UOP459224:UOP459241 UYL459224:UYL459241 VIH459224:VIH459241 VSD459224:VSD459241 WBZ459224:WBZ459241 WLV459224:WLV459241 WVR459224:WVR459241 N524760:O524777 JF524760:JF524777 TB524760:TB524777 ACX524760:ACX524777 AMT524760:AMT524777 AWP524760:AWP524777 BGL524760:BGL524777 BQH524760:BQH524777 CAD524760:CAD524777 CJZ524760:CJZ524777 CTV524760:CTV524777 DDR524760:DDR524777 DNN524760:DNN524777 DXJ524760:DXJ524777 EHF524760:EHF524777 ERB524760:ERB524777 FAX524760:FAX524777 FKT524760:FKT524777 FUP524760:FUP524777 GEL524760:GEL524777 GOH524760:GOH524777 GYD524760:GYD524777 HHZ524760:HHZ524777 HRV524760:HRV524777 IBR524760:IBR524777 ILN524760:ILN524777 IVJ524760:IVJ524777 JFF524760:JFF524777 JPB524760:JPB524777 JYX524760:JYX524777 KIT524760:KIT524777 KSP524760:KSP524777 LCL524760:LCL524777 LMH524760:LMH524777 LWD524760:LWD524777 MFZ524760:MFZ524777 MPV524760:MPV524777 MZR524760:MZR524777 NJN524760:NJN524777 NTJ524760:NTJ524777 ODF524760:ODF524777 ONB524760:ONB524777 OWX524760:OWX524777 PGT524760:PGT524777 PQP524760:PQP524777 QAL524760:QAL524777 QKH524760:QKH524777 QUD524760:QUD524777 RDZ524760:RDZ524777 RNV524760:RNV524777 RXR524760:RXR524777 SHN524760:SHN524777 SRJ524760:SRJ524777 TBF524760:TBF524777 TLB524760:TLB524777 TUX524760:TUX524777 UET524760:UET524777 UOP524760:UOP524777 UYL524760:UYL524777 VIH524760:VIH524777 VSD524760:VSD524777 WBZ524760:WBZ524777 WLV524760:WLV524777 WVR524760:WVR524777 N590296:O590313 JF590296:JF590313 TB590296:TB590313 ACX590296:ACX590313 AMT590296:AMT590313 AWP590296:AWP590313 BGL590296:BGL590313 BQH590296:BQH590313 CAD590296:CAD590313 CJZ590296:CJZ590313 CTV590296:CTV590313 DDR590296:DDR590313 DNN590296:DNN590313 DXJ590296:DXJ590313 EHF590296:EHF590313 ERB590296:ERB590313 FAX590296:FAX590313 FKT590296:FKT590313 FUP590296:FUP590313 GEL590296:GEL590313 GOH590296:GOH590313 GYD590296:GYD590313 HHZ590296:HHZ590313 HRV590296:HRV590313 IBR590296:IBR590313 ILN590296:ILN590313 IVJ590296:IVJ590313 JFF590296:JFF590313 JPB590296:JPB590313 JYX590296:JYX590313 KIT590296:KIT590313 KSP590296:KSP590313 LCL590296:LCL590313 LMH590296:LMH590313 LWD590296:LWD590313 MFZ590296:MFZ590313 MPV590296:MPV590313 MZR590296:MZR590313 NJN590296:NJN590313 NTJ590296:NTJ590313 ODF590296:ODF590313 ONB590296:ONB590313 OWX590296:OWX590313 PGT590296:PGT590313 PQP590296:PQP590313 QAL590296:QAL590313 QKH590296:QKH590313 QUD590296:QUD590313 RDZ590296:RDZ590313 RNV590296:RNV590313 RXR590296:RXR590313 SHN590296:SHN590313 SRJ590296:SRJ590313 TBF590296:TBF590313 TLB590296:TLB590313 TUX590296:TUX590313 UET590296:UET590313 UOP590296:UOP590313 UYL590296:UYL590313 VIH590296:VIH590313 VSD590296:VSD590313 WBZ590296:WBZ590313 WLV590296:WLV590313 WVR590296:WVR590313 N655832:O655849 JF655832:JF655849 TB655832:TB655849 ACX655832:ACX655849 AMT655832:AMT655849 AWP655832:AWP655849 BGL655832:BGL655849 BQH655832:BQH655849 CAD655832:CAD655849 CJZ655832:CJZ655849 CTV655832:CTV655849 DDR655832:DDR655849 DNN655832:DNN655849 DXJ655832:DXJ655849 EHF655832:EHF655849 ERB655832:ERB655849 FAX655832:FAX655849 FKT655832:FKT655849 FUP655832:FUP655849 GEL655832:GEL655849 GOH655832:GOH655849 GYD655832:GYD655849 HHZ655832:HHZ655849 HRV655832:HRV655849 IBR655832:IBR655849 ILN655832:ILN655849 IVJ655832:IVJ655849 JFF655832:JFF655849 JPB655832:JPB655849 JYX655832:JYX655849 KIT655832:KIT655849 KSP655832:KSP655849 LCL655832:LCL655849 LMH655832:LMH655849 LWD655832:LWD655849 MFZ655832:MFZ655849 MPV655832:MPV655849 MZR655832:MZR655849 NJN655832:NJN655849 NTJ655832:NTJ655849 ODF655832:ODF655849 ONB655832:ONB655849 OWX655832:OWX655849 PGT655832:PGT655849 PQP655832:PQP655849 QAL655832:QAL655849 QKH655832:QKH655849 QUD655832:QUD655849 RDZ655832:RDZ655849 RNV655832:RNV655849 RXR655832:RXR655849 SHN655832:SHN655849 SRJ655832:SRJ655849 TBF655832:TBF655849 TLB655832:TLB655849 TUX655832:TUX655849 UET655832:UET655849 UOP655832:UOP655849 UYL655832:UYL655849 VIH655832:VIH655849 VSD655832:VSD655849 WBZ655832:WBZ655849 WLV655832:WLV655849 WVR655832:WVR655849 N721368:O721385 JF721368:JF721385 TB721368:TB721385 ACX721368:ACX721385 AMT721368:AMT721385 AWP721368:AWP721385 BGL721368:BGL721385 BQH721368:BQH721385 CAD721368:CAD721385 CJZ721368:CJZ721385 CTV721368:CTV721385 DDR721368:DDR721385 DNN721368:DNN721385 DXJ721368:DXJ721385 EHF721368:EHF721385 ERB721368:ERB721385 FAX721368:FAX721385 FKT721368:FKT721385 FUP721368:FUP721385 GEL721368:GEL721385 GOH721368:GOH721385 GYD721368:GYD721385 HHZ721368:HHZ721385 HRV721368:HRV721385 IBR721368:IBR721385 ILN721368:ILN721385 IVJ721368:IVJ721385 JFF721368:JFF721385 JPB721368:JPB721385 JYX721368:JYX721385 KIT721368:KIT721385 KSP721368:KSP721385 LCL721368:LCL721385 LMH721368:LMH721385 LWD721368:LWD721385 MFZ721368:MFZ721385 MPV721368:MPV721385 MZR721368:MZR721385 NJN721368:NJN721385 NTJ721368:NTJ721385 ODF721368:ODF721385 ONB721368:ONB721385 OWX721368:OWX721385 PGT721368:PGT721385 PQP721368:PQP721385 QAL721368:QAL721385 QKH721368:QKH721385 QUD721368:QUD721385 RDZ721368:RDZ721385 RNV721368:RNV721385 RXR721368:RXR721385 SHN721368:SHN721385 SRJ721368:SRJ721385 TBF721368:TBF721385 TLB721368:TLB721385 TUX721368:TUX721385 UET721368:UET721385 UOP721368:UOP721385 UYL721368:UYL721385 VIH721368:VIH721385 VSD721368:VSD721385 WBZ721368:WBZ721385 WLV721368:WLV721385 WVR721368:WVR721385 N786904:O786921 JF786904:JF786921 TB786904:TB786921 ACX786904:ACX786921 AMT786904:AMT786921 AWP786904:AWP786921 BGL786904:BGL786921 BQH786904:BQH786921 CAD786904:CAD786921 CJZ786904:CJZ786921 CTV786904:CTV786921 DDR786904:DDR786921 DNN786904:DNN786921 DXJ786904:DXJ786921 EHF786904:EHF786921 ERB786904:ERB786921 FAX786904:FAX786921 FKT786904:FKT786921 FUP786904:FUP786921 GEL786904:GEL786921 GOH786904:GOH786921 GYD786904:GYD786921 HHZ786904:HHZ786921 HRV786904:HRV786921 IBR786904:IBR786921 ILN786904:ILN786921 IVJ786904:IVJ786921 JFF786904:JFF786921 JPB786904:JPB786921 JYX786904:JYX786921 KIT786904:KIT786921 KSP786904:KSP786921 LCL786904:LCL786921 LMH786904:LMH786921 LWD786904:LWD786921 MFZ786904:MFZ786921 MPV786904:MPV786921 MZR786904:MZR786921 NJN786904:NJN786921 NTJ786904:NTJ786921 ODF786904:ODF786921 ONB786904:ONB786921 OWX786904:OWX786921 PGT786904:PGT786921 PQP786904:PQP786921 QAL786904:QAL786921 QKH786904:QKH786921 QUD786904:QUD786921 RDZ786904:RDZ786921 RNV786904:RNV786921 RXR786904:RXR786921 SHN786904:SHN786921 SRJ786904:SRJ786921 TBF786904:TBF786921 TLB786904:TLB786921 TUX786904:TUX786921 UET786904:UET786921 UOP786904:UOP786921 UYL786904:UYL786921 VIH786904:VIH786921 VSD786904:VSD786921 WBZ786904:WBZ786921 WLV786904:WLV786921 WVR786904:WVR786921 N852440:O852457 JF852440:JF852457 TB852440:TB852457 ACX852440:ACX852457 AMT852440:AMT852457 AWP852440:AWP852457 BGL852440:BGL852457 BQH852440:BQH852457 CAD852440:CAD852457 CJZ852440:CJZ852457 CTV852440:CTV852457 DDR852440:DDR852457 DNN852440:DNN852457 DXJ852440:DXJ852457 EHF852440:EHF852457 ERB852440:ERB852457 FAX852440:FAX852457 FKT852440:FKT852457 FUP852440:FUP852457 GEL852440:GEL852457 GOH852440:GOH852457 GYD852440:GYD852457 HHZ852440:HHZ852457 HRV852440:HRV852457 IBR852440:IBR852457 ILN852440:ILN852457 IVJ852440:IVJ852457 JFF852440:JFF852457 JPB852440:JPB852457 JYX852440:JYX852457 KIT852440:KIT852457 KSP852440:KSP852457 LCL852440:LCL852457 LMH852440:LMH852457 LWD852440:LWD852457 MFZ852440:MFZ852457 MPV852440:MPV852457 MZR852440:MZR852457 NJN852440:NJN852457 NTJ852440:NTJ852457 ODF852440:ODF852457 ONB852440:ONB852457 OWX852440:OWX852457 PGT852440:PGT852457 PQP852440:PQP852457 QAL852440:QAL852457 QKH852440:QKH852457 QUD852440:QUD852457 RDZ852440:RDZ852457 RNV852440:RNV852457 RXR852440:RXR852457 SHN852440:SHN852457 SRJ852440:SRJ852457 TBF852440:TBF852457 TLB852440:TLB852457 TUX852440:TUX852457 UET852440:UET852457 UOP852440:UOP852457 UYL852440:UYL852457 VIH852440:VIH852457 VSD852440:VSD852457 WBZ852440:WBZ852457 WLV852440:WLV852457 WVR852440:WVR852457 N917976:O917993 JF917976:JF917993 TB917976:TB917993 ACX917976:ACX917993 AMT917976:AMT917993 AWP917976:AWP917993 BGL917976:BGL917993 BQH917976:BQH917993 CAD917976:CAD917993 CJZ917976:CJZ917993 CTV917976:CTV917993 DDR917976:DDR917993 DNN917976:DNN917993 DXJ917976:DXJ917993 EHF917976:EHF917993 ERB917976:ERB917993 FAX917976:FAX917993 FKT917976:FKT917993 FUP917976:FUP917993 GEL917976:GEL917993 GOH917976:GOH917993 GYD917976:GYD917993 HHZ917976:HHZ917993 HRV917976:HRV917993 IBR917976:IBR917993 ILN917976:ILN917993 IVJ917976:IVJ917993 JFF917976:JFF917993 JPB917976:JPB917993 JYX917976:JYX917993 KIT917976:KIT917993 KSP917976:KSP917993 LCL917976:LCL917993 LMH917976:LMH917993 LWD917976:LWD917993 MFZ917976:MFZ917993 MPV917976:MPV917993 MZR917976:MZR917993 NJN917976:NJN917993 NTJ917976:NTJ917993 ODF917976:ODF917993 ONB917976:ONB917993 OWX917976:OWX917993 PGT917976:PGT917993 PQP917976:PQP917993 QAL917976:QAL917993 QKH917976:QKH917993 QUD917976:QUD917993 RDZ917976:RDZ917993 RNV917976:RNV917993 RXR917976:RXR917993 SHN917976:SHN917993 SRJ917976:SRJ917993 TBF917976:TBF917993 TLB917976:TLB917993 TUX917976:TUX917993 UET917976:UET917993 UOP917976:UOP917993 UYL917976:UYL917993 VIH917976:VIH917993 VSD917976:VSD917993 WBZ917976:WBZ917993 WLV917976:WLV917993 WVR917976:WVR917993 N983512:O983529 JF983512:JF983529 TB983512:TB983529 ACX983512:ACX983529 AMT983512:AMT983529 AWP983512:AWP983529 BGL983512:BGL983529 BQH983512:BQH983529 CAD983512:CAD983529 CJZ983512:CJZ983529 CTV983512:CTV983529 DDR983512:DDR983529 DNN983512:DNN983529 DXJ983512:DXJ983529 EHF983512:EHF983529 ERB983512:ERB983529 FAX983512:FAX983529 FKT983512:FKT983529 FUP983512:FUP983529 GEL983512:GEL983529 GOH983512:GOH983529 GYD983512:GYD983529 HHZ983512:HHZ983529 HRV983512:HRV983529 IBR983512:IBR983529 ILN983512:ILN983529 IVJ983512:IVJ983529 JFF983512:JFF983529 JPB983512:JPB983529 JYX983512:JYX983529 KIT983512:KIT983529 KSP983512:KSP983529 LCL983512:LCL983529 LMH983512:LMH983529 LWD983512:LWD983529 MFZ983512:MFZ983529 MPV983512:MPV983529 MZR983512:MZR983529 NJN983512:NJN983529 NTJ983512:NTJ983529 ODF983512:ODF983529 ONB983512:ONB983529 OWX983512:OWX983529 PGT983512:PGT983529 PQP983512:PQP983529 QAL983512:QAL983529 QKH983512:QKH983529 QUD983512:QUD983529 RDZ983512:RDZ983529 RNV983512:RNV983529 RXR983512:RXR983529 SHN983512:SHN983529 SRJ983512:SRJ983529 TBF983512:TBF983529 TLB983512:TLB983529 TUX983512:TUX983529 UET983512:UET983529 UOP983512:UOP983529 UYL983512:UYL983529 VIH983512:VIH983529 VSD983512:VSD983529 WBZ983512:WBZ983529 WLV983512:WLV983529 WVR983512:WVR983529 N66038:O66055 JF66038:JF66055 TB66038:TB66055 ACX66038:ACX66055 AMT66038:AMT66055 AWP66038:AWP66055 BGL66038:BGL66055 BQH66038:BQH66055 CAD66038:CAD66055 CJZ66038:CJZ66055 CTV66038:CTV66055 DDR66038:DDR66055 DNN66038:DNN66055 DXJ66038:DXJ66055 EHF66038:EHF66055 ERB66038:ERB66055 FAX66038:FAX66055 FKT66038:FKT66055 FUP66038:FUP66055 GEL66038:GEL66055 GOH66038:GOH66055 GYD66038:GYD66055 HHZ66038:HHZ66055 HRV66038:HRV66055 IBR66038:IBR66055 ILN66038:ILN66055 IVJ66038:IVJ66055 JFF66038:JFF66055 JPB66038:JPB66055 JYX66038:JYX66055 KIT66038:KIT66055 KSP66038:KSP66055 LCL66038:LCL66055 LMH66038:LMH66055 LWD66038:LWD66055 MFZ66038:MFZ66055 MPV66038:MPV66055 MZR66038:MZR66055 NJN66038:NJN66055 NTJ66038:NTJ66055 ODF66038:ODF66055 ONB66038:ONB66055 OWX66038:OWX66055 PGT66038:PGT66055 PQP66038:PQP66055 QAL66038:QAL66055 QKH66038:QKH66055 QUD66038:QUD66055 RDZ66038:RDZ66055 RNV66038:RNV66055 RXR66038:RXR66055 SHN66038:SHN66055 SRJ66038:SRJ66055 TBF66038:TBF66055 TLB66038:TLB66055 TUX66038:TUX66055 UET66038:UET66055 UOP66038:UOP66055 UYL66038:UYL66055 VIH66038:VIH66055 VSD66038:VSD66055 WBZ66038:WBZ66055 WLV66038:WLV66055 WVR66038:WVR66055 N131574:O131591 JF131574:JF131591 TB131574:TB131591 ACX131574:ACX131591 AMT131574:AMT131591 AWP131574:AWP131591 BGL131574:BGL131591 BQH131574:BQH131591 CAD131574:CAD131591 CJZ131574:CJZ131591 CTV131574:CTV131591 DDR131574:DDR131591 DNN131574:DNN131591 DXJ131574:DXJ131591 EHF131574:EHF131591 ERB131574:ERB131591 FAX131574:FAX131591 FKT131574:FKT131591 FUP131574:FUP131591 GEL131574:GEL131591 GOH131574:GOH131591 GYD131574:GYD131591 HHZ131574:HHZ131591 HRV131574:HRV131591 IBR131574:IBR131591 ILN131574:ILN131591 IVJ131574:IVJ131591 JFF131574:JFF131591 JPB131574:JPB131591 JYX131574:JYX131591 KIT131574:KIT131591 KSP131574:KSP131591 LCL131574:LCL131591 LMH131574:LMH131591 LWD131574:LWD131591 MFZ131574:MFZ131591 MPV131574:MPV131591 MZR131574:MZR131591 NJN131574:NJN131591 NTJ131574:NTJ131591 ODF131574:ODF131591 ONB131574:ONB131591 OWX131574:OWX131591 PGT131574:PGT131591 PQP131574:PQP131591 QAL131574:QAL131591 QKH131574:QKH131591 QUD131574:QUD131591 RDZ131574:RDZ131591 RNV131574:RNV131591 RXR131574:RXR131591 SHN131574:SHN131591 SRJ131574:SRJ131591 TBF131574:TBF131591 TLB131574:TLB131591 TUX131574:TUX131591 UET131574:UET131591 UOP131574:UOP131591 UYL131574:UYL131591 VIH131574:VIH131591 VSD131574:VSD131591 WBZ131574:WBZ131591 WLV131574:WLV131591 WVR131574:WVR131591 N197110:O197127 JF197110:JF197127 TB197110:TB197127 ACX197110:ACX197127 AMT197110:AMT197127 AWP197110:AWP197127 BGL197110:BGL197127 BQH197110:BQH197127 CAD197110:CAD197127 CJZ197110:CJZ197127 CTV197110:CTV197127 DDR197110:DDR197127 DNN197110:DNN197127 DXJ197110:DXJ197127 EHF197110:EHF197127 ERB197110:ERB197127 FAX197110:FAX197127 FKT197110:FKT197127 FUP197110:FUP197127 GEL197110:GEL197127 GOH197110:GOH197127 GYD197110:GYD197127 HHZ197110:HHZ197127 HRV197110:HRV197127 IBR197110:IBR197127 ILN197110:ILN197127 IVJ197110:IVJ197127 JFF197110:JFF197127 JPB197110:JPB197127 JYX197110:JYX197127 KIT197110:KIT197127 KSP197110:KSP197127 LCL197110:LCL197127 LMH197110:LMH197127 LWD197110:LWD197127 MFZ197110:MFZ197127 MPV197110:MPV197127 MZR197110:MZR197127 NJN197110:NJN197127 NTJ197110:NTJ197127 ODF197110:ODF197127 ONB197110:ONB197127 OWX197110:OWX197127 PGT197110:PGT197127 PQP197110:PQP197127 QAL197110:QAL197127 QKH197110:QKH197127 QUD197110:QUD197127 RDZ197110:RDZ197127 RNV197110:RNV197127 RXR197110:RXR197127 SHN197110:SHN197127 SRJ197110:SRJ197127 TBF197110:TBF197127 TLB197110:TLB197127 TUX197110:TUX197127 UET197110:UET197127 UOP197110:UOP197127 UYL197110:UYL197127 VIH197110:VIH197127 VSD197110:VSD197127 WBZ197110:WBZ197127 WLV197110:WLV197127 WVR197110:WVR197127 N262646:O262663 JF262646:JF262663 TB262646:TB262663 ACX262646:ACX262663 AMT262646:AMT262663 AWP262646:AWP262663 BGL262646:BGL262663 BQH262646:BQH262663 CAD262646:CAD262663 CJZ262646:CJZ262663 CTV262646:CTV262663 DDR262646:DDR262663 DNN262646:DNN262663 DXJ262646:DXJ262663 EHF262646:EHF262663 ERB262646:ERB262663 FAX262646:FAX262663 FKT262646:FKT262663 FUP262646:FUP262663 GEL262646:GEL262663 GOH262646:GOH262663 GYD262646:GYD262663 HHZ262646:HHZ262663 HRV262646:HRV262663 IBR262646:IBR262663 ILN262646:ILN262663 IVJ262646:IVJ262663 JFF262646:JFF262663 JPB262646:JPB262663 JYX262646:JYX262663 KIT262646:KIT262663 KSP262646:KSP262663 LCL262646:LCL262663 LMH262646:LMH262663 LWD262646:LWD262663 MFZ262646:MFZ262663 MPV262646:MPV262663 MZR262646:MZR262663 NJN262646:NJN262663 NTJ262646:NTJ262663 ODF262646:ODF262663 ONB262646:ONB262663 OWX262646:OWX262663 PGT262646:PGT262663 PQP262646:PQP262663 QAL262646:QAL262663 QKH262646:QKH262663 QUD262646:QUD262663 RDZ262646:RDZ262663 RNV262646:RNV262663 RXR262646:RXR262663 SHN262646:SHN262663 SRJ262646:SRJ262663 TBF262646:TBF262663 TLB262646:TLB262663 TUX262646:TUX262663 UET262646:UET262663 UOP262646:UOP262663 UYL262646:UYL262663 VIH262646:VIH262663 VSD262646:VSD262663 WBZ262646:WBZ262663 WLV262646:WLV262663 WVR262646:WVR262663 N328182:O328199 JF328182:JF328199 TB328182:TB328199 ACX328182:ACX328199 AMT328182:AMT328199 AWP328182:AWP328199 BGL328182:BGL328199 BQH328182:BQH328199 CAD328182:CAD328199 CJZ328182:CJZ328199 CTV328182:CTV328199 DDR328182:DDR328199 DNN328182:DNN328199 DXJ328182:DXJ328199 EHF328182:EHF328199 ERB328182:ERB328199 FAX328182:FAX328199 FKT328182:FKT328199 FUP328182:FUP328199 GEL328182:GEL328199 GOH328182:GOH328199 GYD328182:GYD328199 HHZ328182:HHZ328199 HRV328182:HRV328199 IBR328182:IBR328199 ILN328182:ILN328199 IVJ328182:IVJ328199 JFF328182:JFF328199 JPB328182:JPB328199 JYX328182:JYX328199 KIT328182:KIT328199 KSP328182:KSP328199 LCL328182:LCL328199 LMH328182:LMH328199 LWD328182:LWD328199 MFZ328182:MFZ328199 MPV328182:MPV328199 MZR328182:MZR328199 NJN328182:NJN328199 NTJ328182:NTJ328199 ODF328182:ODF328199 ONB328182:ONB328199 OWX328182:OWX328199 PGT328182:PGT328199 PQP328182:PQP328199 QAL328182:QAL328199 QKH328182:QKH328199 QUD328182:QUD328199 RDZ328182:RDZ328199 RNV328182:RNV328199 RXR328182:RXR328199 SHN328182:SHN328199 SRJ328182:SRJ328199 TBF328182:TBF328199 TLB328182:TLB328199 TUX328182:TUX328199 UET328182:UET328199 UOP328182:UOP328199 UYL328182:UYL328199 VIH328182:VIH328199 VSD328182:VSD328199 WBZ328182:WBZ328199 WLV328182:WLV328199 WVR328182:WVR328199 N393718:O393735 JF393718:JF393735 TB393718:TB393735 ACX393718:ACX393735 AMT393718:AMT393735 AWP393718:AWP393735 BGL393718:BGL393735 BQH393718:BQH393735 CAD393718:CAD393735 CJZ393718:CJZ393735 CTV393718:CTV393735 DDR393718:DDR393735 DNN393718:DNN393735 DXJ393718:DXJ393735 EHF393718:EHF393735 ERB393718:ERB393735 FAX393718:FAX393735 FKT393718:FKT393735 FUP393718:FUP393735 GEL393718:GEL393735 GOH393718:GOH393735 GYD393718:GYD393735 HHZ393718:HHZ393735 HRV393718:HRV393735 IBR393718:IBR393735 ILN393718:ILN393735 IVJ393718:IVJ393735 JFF393718:JFF393735 JPB393718:JPB393735 JYX393718:JYX393735 KIT393718:KIT393735 KSP393718:KSP393735 LCL393718:LCL393735 LMH393718:LMH393735 LWD393718:LWD393735 MFZ393718:MFZ393735 MPV393718:MPV393735 MZR393718:MZR393735 NJN393718:NJN393735 NTJ393718:NTJ393735 ODF393718:ODF393735 ONB393718:ONB393735 OWX393718:OWX393735 PGT393718:PGT393735 PQP393718:PQP393735 QAL393718:QAL393735 QKH393718:QKH393735 QUD393718:QUD393735 RDZ393718:RDZ393735 RNV393718:RNV393735 RXR393718:RXR393735 SHN393718:SHN393735 SRJ393718:SRJ393735 TBF393718:TBF393735 TLB393718:TLB393735 TUX393718:TUX393735 UET393718:UET393735 UOP393718:UOP393735 UYL393718:UYL393735 VIH393718:VIH393735 VSD393718:VSD393735 WBZ393718:WBZ393735 WLV393718:WLV393735 WVR393718:WVR393735 N459254:O459271 JF459254:JF459271 TB459254:TB459271 ACX459254:ACX459271 AMT459254:AMT459271 AWP459254:AWP459271 BGL459254:BGL459271 BQH459254:BQH459271 CAD459254:CAD459271 CJZ459254:CJZ459271 CTV459254:CTV459271 DDR459254:DDR459271 DNN459254:DNN459271 DXJ459254:DXJ459271 EHF459254:EHF459271 ERB459254:ERB459271 FAX459254:FAX459271 FKT459254:FKT459271 FUP459254:FUP459271 GEL459254:GEL459271 GOH459254:GOH459271 GYD459254:GYD459271 HHZ459254:HHZ459271 HRV459254:HRV459271 IBR459254:IBR459271 ILN459254:ILN459271 IVJ459254:IVJ459271 JFF459254:JFF459271 JPB459254:JPB459271 JYX459254:JYX459271 KIT459254:KIT459271 KSP459254:KSP459271 LCL459254:LCL459271 LMH459254:LMH459271 LWD459254:LWD459271 MFZ459254:MFZ459271 MPV459254:MPV459271 MZR459254:MZR459271 NJN459254:NJN459271 NTJ459254:NTJ459271 ODF459254:ODF459271 ONB459254:ONB459271 OWX459254:OWX459271 PGT459254:PGT459271 PQP459254:PQP459271 QAL459254:QAL459271 QKH459254:QKH459271 QUD459254:QUD459271 RDZ459254:RDZ459271 RNV459254:RNV459271 RXR459254:RXR459271 SHN459254:SHN459271 SRJ459254:SRJ459271 TBF459254:TBF459271 TLB459254:TLB459271 TUX459254:TUX459271 UET459254:UET459271 UOP459254:UOP459271 UYL459254:UYL459271 VIH459254:VIH459271 VSD459254:VSD459271 WBZ459254:WBZ459271 WLV459254:WLV459271 WVR459254:WVR459271 N524790:O524807 JF524790:JF524807 TB524790:TB524807 ACX524790:ACX524807 AMT524790:AMT524807 AWP524790:AWP524807 BGL524790:BGL524807 BQH524790:BQH524807 CAD524790:CAD524807 CJZ524790:CJZ524807 CTV524790:CTV524807 DDR524790:DDR524807 DNN524790:DNN524807 DXJ524790:DXJ524807 EHF524790:EHF524807 ERB524790:ERB524807 FAX524790:FAX524807 FKT524790:FKT524807 FUP524790:FUP524807 GEL524790:GEL524807 GOH524790:GOH524807 GYD524790:GYD524807 HHZ524790:HHZ524807 HRV524790:HRV524807 IBR524790:IBR524807 ILN524790:ILN524807 IVJ524790:IVJ524807 JFF524790:JFF524807 JPB524790:JPB524807 JYX524790:JYX524807 KIT524790:KIT524807 KSP524790:KSP524807 LCL524790:LCL524807 LMH524790:LMH524807 LWD524790:LWD524807 MFZ524790:MFZ524807 MPV524790:MPV524807 MZR524790:MZR524807 NJN524790:NJN524807 NTJ524790:NTJ524807 ODF524790:ODF524807 ONB524790:ONB524807 OWX524790:OWX524807 PGT524790:PGT524807 PQP524790:PQP524807 QAL524790:QAL524807 QKH524790:QKH524807 QUD524790:QUD524807 RDZ524790:RDZ524807 RNV524790:RNV524807 RXR524790:RXR524807 SHN524790:SHN524807 SRJ524790:SRJ524807 TBF524790:TBF524807 TLB524790:TLB524807 TUX524790:TUX524807 UET524790:UET524807 UOP524790:UOP524807 UYL524790:UYL524807 VIH524790:VIH524807 VSD524790:VSD524807 WBZ524790:WBZ524807 WLV524790:WLV524807 WVR524790:WVR524807 N590326:O590343 JF590326:JF590343 TB590326:TB590343 ACX590326:ACX590343 AMT590326:AMT590343 AWP590326:AWP590343 BGL590326:BGL590343 BQH590326:BQH590343 CAD590326:CAD590343 CJZ590326:CJZ590343 CTV590326:CTV590343 DDR590326:DDR590343 DNN590326:DNN590343 DXJ590326:DXJ590343 EHF590326:EHF590343 ERB590326:ERB590343 FAX590326:FAX590343 FKT590326:FKT590343 FUP590326:FUP590343 GEL590326:GEL590343 GOH590326:GOH590343 GYD590326:GYD590343 HHZ590326:HHZ590343 HRV590326:HRV590343 IBR590326:IBR590343 ILN590326:ILN590343 IVJ590326:IVJ590343 JFF590326:JFF590343 JPB590326:JPB590343 JYX590326:JYX590343 KIT590326:KIT590343 KSP590326:KSP590343 LCL590326:LCL590343 LMH590326:LMH590343 LWD590326:LWD590343 MFZ590326:MFZ590343 MPV590326:MPV590343 MZR590326:MZR590343 NJN590326:NJN590343 NTJ590326:NTJ590343 ODF590326:ODF590343 ONB590326:ONB590343 OWX590326:OWX590343 PGT590326:PGT590343 PQP590326:PQP590343 QAL590326:QAL590343 QKH590326:QKH590343 QUD590326:QUD590343 RDZ590326:RDZ590343 RNV590326:RNV590343 RXR590326:RXR590343 SHN590326:SHN590343 SRJ590326:SRJ590343 TBF590326:TBF590343 TLB590326:TLB590343 TUX590326:TUX590343 UET590326:UET590343 UOP590326:UOP590343 UYL590326:UYL590343 VIH590326:VIH590343 VSD590326:VSD590343 WBZ590326:WBZ590343 WLV590326:WLV590343 WVR590326:WVR590343 N655862:O655879 JF655862:JF655879 TB655862:TB655879 ACX655862:ACX655879 AMT655862:AMT655879 AWP655862:AWP655879 BGL655862:BGL655879 BQH655862:BQH655879 CAD655862:CAD655879 CJZ655862:CJZ655879 CTV655862:CTV655879 DDR655862:DDR655879 DNN655862:DNN655879 DXJ655862:DXJ655879 EHF655862:EHF655879 ERB655862:ERB655879 FAX655862:FAX655879 FKT655862:FKT655879 FUP655862:FUP655879 GEL655862:GEL655879 GOH655862:GOH655879 GYD655862:GYD655879 HHZ655862:HHZ655879 HRV655862:HRV655879 IBR655862:IBR655879 ILN655862:ILN655879 IVJ655862:IVJ655879 JFF655862:JFF655879 JPB655862:JPB655879 JYX655862:JYX655879 KIT655862:KIT655879 KSP655862:KSP655879 LCL655862:LCL655879 LMH655862:LMH655879 LWD655862:LWD655879 MFZ655862:MFZ655879 MPV655862:MPV655879 MZR655862:MZR655879 NJN655862:NJN655879 NTJ655862:NTJ655879 ODF655862:ODF655879 ONB655862:ONB655879 OWX655862:OWX655879 PGT655862:PGT655879 PQP655862:PQP655879 QAL655862:QAL655879 QKH655862:QKH655879 QUD655862:QUD655879 RDZ655862:RDZ655879 RNV655862:RNV655879 RXR655862:RXR655879 SHN655862:SHN655879 SRJ655862:SRJ655879 TBF655862:TBF655879 TLB655862:TLB655879 TUX655862:TUX655879 UET655862:UET655879 UOP655862:UOP655879 UYL655862:UYL655879 VIH655862:VIH655879 VSD655862:VSD655879 WBZ655862:WBZ655879 WLV655862:WLV655879 WVR655862:WVR655879 N721398:O721415 JF721398:JF721415 TB721398:TB721415 ACX721398:ACX721415 AMT721398:AMT721415 AWP721398:AWP721415 BGL721398:BGL721415 BQH721398:BQH721415 CAD721398:CAD721415 CJZ721398:CJZ721415 CTV721398:CTV721415 DDR721398:DDR721415 DNN721398:DNN721415 DXJ721398:DXJ721415 EHF721398:EHF721415 ERB721398:ERB721415 FAX721398:FAX721415 FKT721398:FKT721415 FUP721398:FUP721415 GEL721398:GEL721415 GOH721398:GOH721415 GYD721398:GYD721415 HHZ721398:HHZ721415 HRV721398:HRV721415 IBR721398:IBR721415 ILN721398:ILN721415 IVJ721398:IVJ721415 JFF721398:JFF721415 JPB721398:JPB721415 JYX721398:JYX721415 KIT721398:KIT721415 KSP721398:KSP721415 LCL721398:LCL721415 LMH721398:LMH721415 LWD721398:LWD721415 MFZ721398:MFZ721415 MPV721398:MPV721415 MZR721398:MZR721415 NJN721398:NJN721415 NTJ721398:NTJ721415 ODF721398:ODF721415 ONB721398:ONB721415 OWX721398:OWX721415 PGT721398:PGT721415 PQP721398:PQP721415 QAL721398:QAL721415 QKH721398:QKH721415 QUD721398:QUD721415 RDZ721398:RDZ721415 RNV721398:RNV721415 RXR721398:RXR721415 SHN721398:SHN721415 SRJ721398:SRJ721415 TBF721398:TBF721415 TLB721398:TLB721415 TUX721398:TUX721415 UET721398:UET721415 UOP721398:UOP721415 UYL721398:UYL721415 VIH721398:VIH721415 VSD721398:VSD721415 WBZ721398:WBZ721415 WLV721398:WLV721415 WVR721398:WVR721415 N786934:O786951 JF786934:JF786951 TB786934:TB786951 ACX786934:ACX786951 AMT786934:AMT786951 AWP786934:AWP786951 BGL786934:BGL786951 BQH786934:BQH786951 CAD786934:CAD786951 CJZ786934:CJZ786951 CTV786934:CTV786951 DDR786934:DDR786951 DNN786934:DNN786951 DXJ786934:DXJ786951 EHF786934:EHF786951 ERB786934:ERB786951 FAX786934:FAX786951 FKT786934:FKT786951 FUP786934:FUP786951 GEL786934:GEL786951 GOH786934:GOH786951 GYD786934:GYD786951 HHZ786934:HHZ786951 HRV786934:HRV786951 IBR786934:IBR786951 ILN786934:ILN786951 IVJ786934:IVJ786951 JFF786934:JFF786951 JPB786934:JPB786951 JYX786934:JYX786951 KIT786934:KIT786951 KSP786934:KSP786951 LCL786934:LCL786951 LMH786934:LMH786951 LWD786934:LWD786951 MFZ786934:MFZ786951 MPV786934:MPV786951 MZR786934:MZR786951 NJN786934:NJN786951 NTJ786934:NTJ786951 ODF786934:ODF786951 ONB786934:ONB786951 OWX786934:OWX786951 PGT786934:PGT786951 PQP786934:PQP786951 QAL786934:QAL786951 QKH786934:QKH786951 QUD786934:QUD786951 RDZ786934:RDZ786951 RNV786934:RNV786951 RXR786934:RXR786951 SHN786934:SHN786951 SRJ786934:SRJ786951 TBF786934:TBF786951 TLB786934:TLB786951 TUX786934:TUX786951 UET786934:UET786951 UOP786934:UOP786951 UYL786934:UYL786951 VIH786934:VIH786951 VSD786934:VSD786951 WBZ786934:WBZ786951 WLV786934:WLV786951 WVR786934:WVR786951 N852470:O852487 JF852470:JF852487 TB852470:TB852487 ACX852470:ACX852487 AMT852470:AMT852487 AWP852470:AWP852487 BGL852470:BGL852487 BQH852470:BQH852487 CAD852470:CAD852487 CJZ852470:CJZ852487 CTV852470:CTV852487 DDR852470:DDR852487 DNN852470:DNN852487 DXJ852470:DXJ852487 EHF852470:EHF852487 ERB852470:ERB852487 FAX852470:FAX852487 FKT852470:FKT852487 FUP852470:FUP852487 GEL852470:GEL852487 GOH852470:GOH852487 GYD852470:GYD852487 HHZ852470:HHZ852487 HRV852470:HRV852487 IBR852470:IBR852487 ILN852470:ILN852487 IVJ852470:IVJ852487 JFF852470:JFF852487 JPB852470:JPB852487 JYX852470:JYX852487 KIT852470:KIT852487 KSP852470:KSP852487 LCL852470:LCL852487 LMH852470:LMH852487 LWD852470:LWD852487 MFZ852470:MFZ852487 MPV852470:MPV852487 MZR852470:MZR852487 NJN852470:NJN852487 NTJ852470:NTJ852487 ODF852470:ODF852487 ONB852470:ONB852487 OWX852470:OWX852487 PGT852470:PGT852487 PQP852470:PQP852487 QAL852470:QAL852487 QKH852470:QKH852487 QUD852470:QUD852487 RDZ852470:RDZ852487 RNV852470:RNV852487 RXR852470:RXR852487 SHN852470:SHN852487 SRJ852470:SRJ852487 TBF852470:TBF852487 TLB852470:TLB852487 TUX852470:TUX852487 UET852470:UET852487 UOP852470:UOP852487 UYL852470:UYL852487 VIH852470:VIH852487 VSD852470:VSD852487 WBZ852470:WBZ852487 WLV852470:WLV852487 WVR852470:WVR852487 N918006:O918023 JF918006:JF918023 TB918006:TB918023 ACX918006:ACX918023 AMT918006:AMT918023 AWP918006:AWP918023 BGL918006:BGL918023 BQH918006:BQH918023 CAD918006:CAD918023 CJZ918006:CJZ918023 CTV918006:CTV918023 DDR918006:DDR918023 DNN918006:DNN918023 DXJ918006:DXJ918023 EHF918006:EHF918023 ERB918006:ERB918023 FAX918006:FAX918023 FKT918006:FKT918023 FUP918006:FUP918023 GEL918006:GEL918023 GOH918006:GOH918023 GYD918006:GYD918023 HHZ918006:HHZ918023 HRV918006:HRV918023 IBR918006:IBR918023 ILN918006:ILN918023 IVJ918006:IVJ918023 JFF918006:JFF918023 JPB918006:JPB918023 JYX918006:JYX918023 KIT918006:KIT918023 KSP918006:KSP918023 LCL918006:LCL918023 LMH918006:LMH918023 LWD918006:LWD918023 MFZ918006:MFZ918023 MPV918006:MPV918023 MZR918006:MZR918023 NJN918006:NJN918023 NTJ918006:NTJ918023 ODF918006:ODF918023 ONB918006:ONB918023 OWX918006:OWX918023 PGT918006:PGT918023 PQP918006:PQP918023 QAL918006:QAL918023 QKH918006:QKH918023 QUD918006:QUD918023 RDZ918006:RDZ918023 RNV918006:RNV918023 RXR918006:RXR918023 SHN918006:SHN918023 SRJ918006:SRJ918023 TBF918006:TBF918023 TLB918006:TLB918023 TUX918006:TUX918023 UET918006:UET918023 UOP918006:UOP918023 UYL918006:UYL918023 VIH918006:VIH918023 VSD918006:VSD918023 WBZ918006:WBZ918023 WLV918006:WLV918023 WVR918006:WVR918023 N983542:O983559 JF983542:JF983559 TB983542:TB983559 ACX983542:ACX983559 AMT983542:AMT983559 AWP983542:AWP983559 BGL983542:BGL983559 BQH983542:BQH983559 CAD983542:CAD983559 CJZ983542:CJZ983559 CTV983542:CTV983559 DDR983542:DDR983559 DNN983542:DNN983559 DXJ983542:DXJ983559 EHF983542:EHF983559 ERB983542:ERB983559 FAX983542:FAX983559 FKT983542:FKT983559 FUP983542:FUP983559 GEL983542:GEL983559 GOH983542:GOH983559 GYD983542:GYD983559 HHZ983542:HHZ983559 HRV983542:HRV983559 IBR983542:IBR983559 ILN983542:ILN983559 IVJ983542:IVJ983559 JFF983542:JFF983559 JPB983542:JPB983559 JYX983542:JYX983559 KIT983542:KIT983559 KSP983542:KSP983559 LCL983542:LCL983559 LMH983542:LMH983559 LWD983542:LWD983559 MFZ983542:MFZ983559 MPV983542:MPV983559 MZR983542:MZR983559 NJN983542:NJN983559 NTJ983542:NTJ983559 ODF983542:ODF983559 ONB983542:ONB983559 OWX983542:OWX983559 PGT983542:PGT983559 PQP983542:PQP983559 QAL983542:QAL983559 QKH983542:QKH983559 QUD983542:QUD983559 RDZ983542:RDZ983559 RNV983542:RNV983559 RXR983542:RXR983559 SHN983542:SHN983559 SRJ983542:SRJ983559 TBF983542:TBF983559 TLB983542:TLB983559 TUX983542:TUX983559 UET983542:UET983559 UOP983542:UOP983559 UYL983542:UYL983559 VIH983542:VIH983559 VSD983542:VSD983559 WBZ983542:WBZ983559 WLV983542:WLV983559 WVR983542:WVR983559 N66002:O66006 JF66002:JF66006 TB66002:TB66006 ACX66002:ACX66006 AMT66002:AMT66006 AWP66002:AWP66006 BGL66002:BGL66006 BQH66002:BQH66006 CAD66002:CAD66006 CJZ66002:CJZ66006 CTV66002:CTV66006 DDR66002:DDR66006 DNN66002:DNN66006 DXJ66002:DXJ66006 EHF66002:EHF66006 ERB66002:ERB66006 FAX66002:FAX66006 FKT66002:FKT66006 FUP66002:FUP66006 GEL66002:GEL66006 GOH66002:GOH66006 GYD66002:GYD66006 HHZ66002:HHZ66006 HRV66002:HRV66006 IBR66002:IBR66006 ILN66002:ILN66006 IVJ66002:IVJ66006 JFF66002:JFF66006 JPB66002:JPB66006 JYX66002:JYX66006 KIT66002:KIT66006 KSP66002:KSP66006 LCL66002:LCL66006 LMH66002:LMH66006 LWD66002:LWD66006 MFZ66002:MFZ66006 MPV66002:MPV66006 MZR66002:MZR66006 NJN66002:NJN66006 NTJ66002:NTJ66006 ODF66002:ODF66006 ONB66002:ONB66006 OWX66002:OWX66006 PGT66002:PGT66006 PQP66002:PQP66006 QAL66002:QAL66006 QKH66002:QKH66006 QUD66002:QUD66006 RDZ66002:RDZ66006 RNV66002:RNV66006 RXR66002:RXR66006 SHN66002:SHN66006 SRJ66002:SRJ66006 TBF66002:TBF66006 TLB66002:TLB66006 TUX66002:TUX66006 UET66002:UET66006 UOP66002:UOP66006 UYL66002:UYL66006 VIH66002:VIH66006 VSD66002:VSD66006 WBZ66002:WBZ66006 WLV66002:WLV66006 WVR66002:WVR66006 N131538:O131542 JF131538:JF131542 TB131538:TB131542 ACX131538:ACX131542 AMT131538:AMT131542 AWP131538:AWP131542 BGL131538:BGL131542 BQH131538:BQH131542 CAD131538:CAD131542 CJZ131538:CJZ131542 CTV131538:CTV131542 DDR131538:DDR131542 DNN131538:DNN131542 DXJ131538:DXJ131542 EHF131538:EHF131542 ERB131538:ERB131542 FAX131538:FAX131542 FKT131538:FKT131542 FUP131538:FUP131542 GEL131538:GEL131542 GOH131538:GOH131542 GYD131538:GYD131542 HHZ131538:HHZ131542 HRV131538:HRV131542 IBR131538:IBR131542 ILN131538:ILN131542 IVJ131538:IVJ131542 JFF131538:JFF131542 JPB131538:JPB131542 JYX131538:JYX131542 KIT131538:KIT131542 KSP131538:KSP131542 LCL131538:LCL131542 LMH131538:LMH131542 LWD131538:LWD131542 MFZ131538:MFZ131542 MPV131538:MPV131542 MZR131538:MZR131542 NJN131538:NJN131542 NTJ131538:NTJ131542 ODF131538:ODF131542 ONB131538:ONB131542 OWX131538:OWX131542 PGT131538:PGT131542 PQP131538:PQP131542 QAL131538:QAL131542 QKH131538:QKH131542 QUD131538:QUD131542 RDZ131538:RDZ131542 RNV131538:RNV131542 RXR131538:RXR131542 SHN131538:SHN131542 SRJ131538:SRJ131542 TBF131538:TBF131542 TLB131538:TLB131542 TUX131538:TUX131542 UET131538:UET131542 UOP131538:UOP131542 UYL131538:UYL131542 VIH131538:VIH131542 VSD131538:VSD131542 WBZ131538:WBZ131542 WLV131538:WLV131542 WVR131538:WVR131542 N197074:O197078 JF197074:JF197078 TB197074:TB197078 ACX197074:ACX197078 AMT197074:AMT197078 AWP197074:AWP197078 BGL197074:BGL197078 BQH197074:BQH197078 CAD197074:CAD197078 CJZ197074:CJZ197078 CTV197074:CTV197078 DDR197074:DDR197078 DNN197074:DNN197078 DXJ197074:DXJ197078 EHF197074:EHF197078 ERB197074:ERB197078 FAX197074:FAX197078 FKT197074:FKT197078 FUP197074:FUP197078 GEL197074:GEL197078 GOH197074:GOH197078 GYD197074:GYD197078 HHZ197074:HHZ197078 HRV197074:HRV197078 IBR197074:IBR197078 ILN197074:ILN197078 IVJ197074:IVJ197078 JFF197074:JFF197078 JPB197074:JPB197078 JYX197074:JYX197078 KIT197074:KIT197078 KSP197074:KSP197078 LCL197074:LCL197078 LMH197074:LMH197078 LWD197074:LWD197078 MFZ197074:MFZ197078 MPV197074:MPV197078 MZR197074:MZR197078 NJN197074:NJN197078 NTJ197074:NTJ197078 ODF197074:ODF197078 ONB197074:ONB197078 OWX197074:OWX197078 PGT197074:PGT197078 PQP197074:PQP197078 QAL197074:QAL197078 QKH197074:QKH197078 QUD197074:QUD197078 RDZ197074:RDZ197078 RNV197074:RNV197078 RXR197074:RXR197078 SHN197074:SHN197078 SRJ197074:SRJ197078 TBF197074:TBF197078 TLB197074:TLB197078 TUX197074:TUX197078 UET197074:UET197078 UOP197074:UOP197078 UYL197074:UYL197078 VIH197074:VIH197078 VSD197074:VSD197078 WBZ197074:WBZ197078 WLV197074:WLV197078 WVR197074:WVR197078 N262610:O262614 JF262610:JF262614 TB262610:TB262614 ACX262610:ACX262614 AMT262610:AMT262614 AWP262610:AWP262614 BGL262610:BGL262614 BQH262610:BQH262614 CAD262610:CAD262614 CJZ262610:CJZ262614 CTV262610:CTV262614 DDR262610:DDR262614 DNN262610:DNN262614 DXJ262610:DXJ262614 EHF262610:EHF262614 ERB262610:ERB262614 FAX262610:FAX262614 FKT262610:FKT262614 FUP262610:FUP262614 GEL262610:GEL262614 GOH262610:GOH262614 GYD262610:GYD262614 HHZ262610:HHZ262614 HRV262610:HRV262614 IBR262610:IBR262614 ILN262610:ILN262614 IVJ262610:IVJ262614 JFF262610:JFF262614 JPB262610:JPB262614 JYX262610:JYX262614 KIT262610:KIT262614 KSP262610:KSP262614 LCL262610:LCL262614 LMH262610:LMH262614 LWD262610:LWD262614 MFZ262610:MFZ262614 MPV262610:MPV262614 MZR262610:MZR262614 NJN262610:NJN262614 NTJ262610:NTJ262614 ODF262610:ODF262614 ONB262610:ONB262614 OWX262610:OWX262614 PGT262610:PGT262614 PQP262610:PQP262614 QAL262610:QAL262614 QKH262610:QKH262614 QUD262610:QUD262614 RDZ262610:RDZ262614 RNV262610:RNV262614 RXR262610:RXR262614 SHN262610:SHN262614 SRJ262610:SRJ262614 TBF262610:TBF262614 TLB262610:TLB262614 TUX262610:TUX262614 UET262610:UET262614 UOP262610:UOP262614 UYL262610:UYL262614 VIH262610:VIH262614 VSD262610:VSD262614 WBZ262610:WBZ262614 WLV262610:WLV262614 WVR262610:WVR262614 N328146:O328150 JF328146:JF328150 TB328146:TB328150 ACX328146:ACX328150 AMT328146:AMT328150 AWP328146:AWP328150 BGL328146:BGL328150 BQH328146:BQH328150 CAD328146:CAD328150 CJZ328146:CJZ328150 CTV328146:CTV328150 DDR328146:DDR328150 DNN328146:DNN328150 DXJ328146:DXJ328150 EHF328146:EHF328150 ERB328146:ERB328150 FAX328146:FAX328150 FKT328146:FKT328150 FUP328146:FUP328150 GEL328146:GEL328150 GOH328146:GOH328150 GYD328146:GYD328150 HHZ328146:HHZ328150 HRV328146:HRV328150 IBR328146:IBR328150 ILN328146:ILN328150 IVJ328146:IVJ328150 JFF328146:JFF328150 JPB328146:JPB328150 JYX328146:JYX328150 KIT328146:KIT328150 KSP328146:KSP328150 LCL328146:LCL328150 LMH328146:LMH328150 LWD328146:LWD328150 MFZ328146:MFZ328150 MPV328146:MPV328150 MZR328146:MZR328150 NJN328146:NJN328150 NTJ328146:NTJ328150 ODF328146:ODF328150 ONB328146:ONB328150 OWX328146:OWX328150 PGT328146:PGT328150 PQP328146:PQP328150 QAL328146:QAL328150 QKH328146:QKH328150 QUD328146:QUD328150 RDZ328146:RDZ328150 RNV328146:RNV328150 RXR328146:RXR328150 SHN328146:SHN328150 SRJ328146:SRJ328150 TBF328146:TBF328150 TLB328146:TLB328150 TUX328146:TUX328150 UET328146:UET328150 UOP328146:UOP328150 UYL328146:UYL328150 VIH328146:VIH328150 VSD328146:VSD328150 WBZ328146:WBZ328150 WLV328146:WLV328150 WVR328146:WVR328150 N393682:O393686 JF393682:JF393686 TB393682:TB393686 ACX393682:ACX393686 AMT393682:AMT393686 AWP393682:AWP393686 BGL393682:BGL393686 BQH393682:BQH393686 CAD393682:CAD393686 CJZ393682:CJZ393686 CTV393682:CTV393686 DDR393682:DDR393686 DNN393682:DNN393686 DXJ393682:DXJ393686 EHF393682:EHF393686 ERB393682:ERB393686 FAX393682:FAX393686 FKT393682:FKT393686 FUP393682:FUP393686 GEL393682:GEL393686 GOH393682:GOH393686 GYD393682:GYD393686 HHZ393682:HHZ393686 HRV393682:HRV393686 IBR393682:IBR393686 ILN393682:ILN393686 IVJ393682:IVJ393686 JFF393682:JFF393686 JPB393682:JPB393686 JYX393682:JYX393686 KIT393682:KIT393686 KSP393682:KSP393686 LCL393682:LCL393686 LMH393682:LMH393686 LWD393682:LWD393686 MFZ393682:MFZ393686 MPV393682:MPV393686 MZR393682:MZR393686 NJN393682:NJN393686 NTJ393682:NTJ393686 ODF393682:ODF393686 ONB393682:ONB393686 OWX393682:OWX393686 PGT393682:PGT393686 PQP393682:PQP393686 QAL393682:QAL393686 QKH393682:QKH393686 QUD393682:QUD393686 RDZ393682:RDZ393686 RNV393682:RNV393686 RXR393682:RXR393686 SHN393682:SHN393686 SRJ393682:SRJ393686 TBF393682:TBF393686 TLB393682:TLB393686 TUX393682:TUX393686 UET393682:UET393686 UOP393682:UOP393686 UYL393682:UYL393686 VIH393682:VIH393686 VSD393682:VSD393686 WBZ393682:WBZ393686 WLV393682:WLV393686 WVR393682:WVR393686 N459218:O459222 JF459218:JF459222 TB459218:TB459222 ACX459218:ACX459222 AMT459218:AMT459222 AWP459218:AWP459222 BGL459218:BGL459222 BQH459218:BQH459222 CAD459218:CAD459222 CJZ459218:CJZ459222 CTV459218:CTV459222 DDR459218:DDR459222 DNN459218:DNN459222 DXJ459218:DXJ459222 EHF459218:EHF459222 ERB459218:ERB459222 FAX459218:FAX459222 FKT459218:FKT459222 FUP459218:FUP459222 GEL459218:GEL459222 GOH459218:GOH459222 GYD459218:GYD459222 HHZ459218:HHZ459222 HRV459218:HRV459222 IBR459218:IBR459222 ILN459218:ILN459222 IVJ459218:IVJ459222 JFF459218:JFF459222 JPB459218:JPB459222 JYX459218:JYX459222 KIT459218:KIT459222 KSP459218:KSP459222 LCL459218:LCL459222 LMH459218:LMH459222 LWD459218:LWD459222 MFZ459218:MFZ459222 MPV459218:MPV459222 MZR459218:MZR459222 NJN459218:NJN459222 NTJ459218:NTJ459222 ODF459218:ODF459222 ONB459218:ONB459222 OWX459218:OWX459222 PGT459218:PGT459222 PQP459218:PQP459222 QAL459218:QAL459222 QKH459218:QKH459222 QUD459218:QUD459222 RDZ459218:RDZ459222 RNV459218:RNV459222 RXR459218:RXR459222 SHN459218:SHN459222 SRJ459218:SRJ459222 TBF459218:TBF459222 TLB459218:TLB459222 TUX459218:TUX459222 UET459218:UET459222 UOP459218:UOP459222 UYL459218:UYL459222 VIH459218:VIH459222 VSD459218:VSD459222 WBZ459218:WBZ459222 WLV459218:WLV459222 WVR459218:WVR459222 N524754:O524758 JF524754:JF524758 TB524754:TB524758 ACX524754:ACX524758 AMT524754:AMT524758 AWP524754:AWP524758 BGL524754:BGL524758 BQH524754:BQH524758 CAD524754:CAD524758 CJZ524754:CJZ524758 CTV524754:CTV524758 DDR524754:DDR524758 DNN524754:DNN524758 DXJ524754:DXJ524758 EHF524754:EHF524758 ERB524754:ERB524758 FAX524754:FAX524758 FKT524754:FKT524758 FUP524754:FUP524758 GEL524754:GEL524758 GOH524754:GOH524758 GYD524754:GYD524758 HHZ524754:HHZ524758 HRV524754:HRV524758 IBR524754:IBR524758 ILN524754:ILN524758 IVJ524754:IVJ524758 JFF524754:JFF524758 JPB524754:JPB524758 JYX524754:JYX524758 KIT524754:KIT524758 KSP524754:KSP524758 LCL524754:LCL524758 LMH524754:LMH524758 LWD524754:LWD524758 MFZ524754:MFZ524758 MPV524754:MPV524758 MZR524754:MZR524758 NJN524754:NJN524758 NTJ524754:NTJ524758 ODF524754:ODF524758 ONB524754:ONB524758 OWX524754:OWX524758 PGT524754:PGT524758 PQP524754:PQP524758 QAL524754:QAL524758 QKH524754:QKH524758 QUD524754:QUD524758 RDZ524754:RDZ524758 RNV524754:RNV524758 RXR524754:RXR524758 SHN524754:SHN524758 SRJ524754:SRJ524758 TBF524754:TBF524758 TLB524754:TLB524758 TUX524754:TUX524758 UET524754:UET524758 UOP524754:UOP524758 UYL524754:UYL524758 VIH524754:VIH524758 VSD524754:VSD524758 WBZ524754:WBZ524758 WLV524754:WLV524758 WVR524754:WVR524758 N590290:O590294 JF590290:JF590294 TB590290:TB590294 ACX590290:ACX590294 AMT590290:AMT590294 AWP590290:AWP590294 BGL590290:BGL590294 BQH590290:BQH590294 CAD590290:CAD590294 CJZ590290:CJZ590294 CTV590290:CTV590294 DDR590290:DDR590294 DNN590290:DNN590294 DXJ590290:DXJ590294 EHF590290:EHF590294 ERB590290:ERB590294 FAX590290:FAX590294 FKT590290:FKT590294 FUP590290:FUP590294 GEL590290:GEL590294 GOH590290:GOH590294 GYD590290:GYD590294 HHZ590290:HHZ590294 HRV590290:HRV590294 IBR590290:IBR590294 ILN590290:ILN590294 IVJ590290:IVJ590294 JFF590290:JFF590294 JPB590290:JPB590294 JYX590290:JYX590294 KIT590290:KIT590294 KSP590290:KSP590294 LCL590290:LCL590294 LMH590290:LMH590294 LWD590290:LWD590294 MFZ590290:MFZ590294 MPV590290:MPV590294 MZR590290:MZR590294 NJN590290:NJN590294 NTJ590290:NTJ590294 ODF590290:ODF590294 ONB590290:ONB590294 OWX590290:OWX590294 PGT590290:PGT590294 PQP590290:PQP590294 QAL590290:QAL590294 QKH590290:QKH590294 QUD590290:QUD590294 RDZ590290:RDZ590294 RNV590290:RNV590294 RXR590290:RXR590294 SHN590290:SHN590294 SRJ590290:SRJ590294 TBF590290:TBF590294 TLB590290:TLB590294 TUX590290:TUX590294 UET590290:UET590294 UOP590290:UOP590294 UYL590290:UYL590294 VIH590290:VIH590294 VSD590290:VSD590294 WBZ590290:WBZ590294 WLV590290:WLV590294 WVR590290:WVR590294 N655826:O655830 JF655826:JF655830 TB655826:TB655830 ACX655826:ACX655830 AMT655826:AMT655830 AWP655826:AWP655830 BGL655826:BGL655830 BQH655826:BQH655830 CAD655826:CAD655830 CJZ655826:CJZ655830 CTV655826:CTV655830 DDR655826:DDR655830 DNN655826:DNN655830 DXJ655826:DXJ655830 EHF655826:EHF655830 ERB655826:ERB655830 FAX655826:FAX655830 FKT655826:FKT655830 FUP655826:FUP655830 GEL655826:GEL655830 GOH655826:GOH655830 GYD655826:GYD655830 HHZ655826:HHZ655830 HRV655826:HRV655830 IBR655826:IBR655830 ILN655826:ILN655830 IVJ655826:IVJ655830 JFF655826:JFF655830 JPB655826:JPB655830 JYX655826:JYX655830 KIT655826:KIT655830 KSP655826:KSP655830 LCL655826:LCL655830 LMH655826:LMH655830 LWD655826:LWD655830 MFZ655826:MFZ655830 MPV655826:MPV655830 MZR655826:MZR655830 NJN655826:NJN655830 NTJ655826:NTJ655830 ODF655826:ODF655830 ONB655826:ONB655830 OWX655826:OWX655830 PGT655826:PGT655830 PQP655826:PQP655830 QAL655826:QAL655830 QKH655826:QKH655830 QUD655826:QUD655830 RDZ655826:RDZ655830 RNV655826:RNV655830 RXR655826:RXR655830 SHN655826:SHN655830 SRJ655826:SRJ655830 TBF655826:TBF655830 TLB655826:TLB655830 TUX655826:TUX655830 UET655826:UET655830 UOP655826:UOP655830 UYL655826:UYL655830 VIH655826:VIH655830 VSD655826:VSD655830 WBZ655826:WBZ655830 WLV655826:WLV655830 WVR655826:WVR655830 N721362:O721366 JF721362:JF721366 TB721362:TB721366 ACX721362:ACX721366 AMT721362:AMT721366 AWP721362:AWP721366 BGL721362:BGL721366 BQH721362:BQH721366 CAD721362:CAD721366 CJZ721362:CJZ721366 CTV721362:CTV721366 DDR721362:DDR721366 DNN721362:DNN721366 DXJ721362:DXJ721366 EHF721362:EHF721366 ERB721362:ERB721366 FAX721362:FAX721366 FKT721362:FKT721366 FUP721362:FUP721366 GEL721362:GEL721366 GOH721362:GOH721366 GYD721362:GYD721366 HHZ721362:HHZ721366 HRV721362:HRV721366 IBR721362:IBR721366 ILN721362:ILN721366 IVJ721362:IVJ721366 JFF721362:JFF721366 JPB721362:JPB721366 JYX721362:JYX721366 KIT721362:KIT721366 KSP721362:KSP721366 LCL721362:LCL721366 LMH721362:LMH721366 LWD721362:LWD721366 MFZ721362:MFZ721366 MPV721362:MPV721366 MZR721362:MZR721366 NJN721362:NJN721366 NTJ721362:NTJ721366 ODF721362:ODF721366 ONB721362:ONB721366 OWX721362:OWX721366 PGT721362:PGT721366 PQP721362:PQP721366 QAL721362:QAL721366 QKH721362:QKH721366 QUD721362:QUD721366 RDZ721362:RDZ721366 RNV721362:RNV721366 RXR721362:RXR721366 SHN721362:SHN721366 SRJ721362:SRJ721366 TBF721362:TBF721366 TLB721362:TLB721366 TUX721362:TUX721366 UET721362:UET721366 UOP721362:UOP721366 UYL721362:UYL721366 VIH721362:VIH721366 VSD721362:VSD721366 WBZ721362:WBZ721366 WLV721362:WLV721366 WVR721362:WVR721366 N786898:O786902 JF786898:JF786902 TB786898:TB786902 ACX786898:ACX786902 AMT786898:AMT786902 AWP786898:AWP786902 BGL786898:BGL786902 BQH786898:BQH786902 CAD786898:CAD786902 CJZ786898:CJZ786902 CTV786898:CTV786902 DDR786898:DDR786902 DNN786898:DNN786902 DXJ786898:DXJ786902 EHF786898:EHF786902 ERB786898:ERB786902 FAX786898:FAX786902 FKT786898:FKT786902 FUP786898:FUP786902 GEL786898:GEL786902 GOH786898:GOH786902 GYD786898:GYD786902 HHZ786898:HHZ786902 HRV786898:HRV786902 IBR786898:IBR786902 ILN786898:ILN786902 IVJ786898:IVJ786902 JFF786898:JFF786902 JPB786898:JPB786902 JYX786898:JYX786902 KIT786898:KIT786902 KSP786898:KSP786902 LCL786898:LCL786902 LMH786898:LMH786902 LWD786898:LWD786902 MFZ786898:MFZ786902 MPV786898:MPV786902 MZR786898:MZR786902 NJN786898:NJN786902 NTJ786898:NTJ786902 ODF786898:ODF786902 ONB786898:ONB786902 OWX786898:OWX786902 PGT786898:PGT786902 PQP786898:PQP786902 QAL786898:QAL786902 QKH786898:QKH786902 QUD786898:QUD786902 RDZ786898:RDZ786902 RNV786898:RNV786902 RXR786898:RXR786902 SHN786898:SHN786902 SRJ786898:SRJ786902 TBF786898:TBF786902 TLB786898:TLB786902 TUX786898:TUX786902 UET786898:UET786902 UOP786898:UOP786902 UYL786898:UYL786902 VIH786898:VIH786902 VSD786898:VSD786902 WBZ786898:WBZ786902 WLV786898:WLV786902 WVR786898:WVR786902 N852434:O852438 JF852434:JF852438 TB852434:TB852438 ACX852434:ACX852438 AMT852434:AMT852438 AWP852434:AWP852438 BGL852434:BGL852438 BQH852434:BQH852438 CAD852434:CAD852438 CJZ852434:CJZ852438 CTV852434:CTV852438 DDR852434:DDR852438 DNN852434:DNN852438 DXJ852434:DXJ852438 EHF852434:EHF852438 ERB852434:ERB852438 FAX852434:FAX852438 FKT852434:FKT852438 FUP852434:FUP852438 GEL852434:GEL852438 GOH852434:GOH852438 GYD852434:GYD852438 HHZ852434:HHZ852438 HRV852434:HRV852438 IBR852434:IBR852438 ILN852434:ILN852438 IVJ852434:IVJ852438 JFF852434:JFF852438 JPB852434:JPB852438 JYX852434:JYX852438 KIT852434:KIT852438 KSP852434:KSP852438 LCL852434:LCL852438 LMH852434:LMH852438 LWD852434:LWD852438 MFZ852434:MFZ852438 MPV852434:MPV852438 MZR852434:MZR852438 NJN852434:NJN852438 NTJ852434:NTJ852438 ODF852434:ODF852438 ONB852434:ONB852438 OWX852434:OWX852438 PGT852434:PGT852438 PQP852434:PQP852438 QAL852434:QAL852438 QKH852434:QKH852438 QUD852434:QUD852438 RDZ852434:RDZ852438 RNV852434:RNV852438 RXR852434:RXR852438 SHN852434:SHN852438 SRJ852434:SRJ852438 TBF852434:TBF852438 TLB852434:TLB852438 TUX852434:TUX852438 UET852434:UET852438 UOP852434:UOP852438 UYL852434:UYL852438 VIH852434:VIH852438 VSD852434:VSD852438 WBZ852434:WBZ852438 WLV852434:WLV852438 WVR852434:WVR852438 N917970:O917974 JF917970:JF917974 TB917970:TB917974 ACX917970:ACX917974 AMT917970:AMT917974 AWP917970:AWP917974 BGL917970:BGL917974 BQH917970:BQH917974 CAD917970:CAD917974 CJZ917970:CJZ917974 CTV917970:CTV917974 DDR917970:DDR917974 DNN917970:DNN917974 DXJ917970:DXJ917974 EHF917970:EHF917974 ERB917970:ERB917974 FAX917970:FAX917974 FKT917970:FKT917974 FUP917970:FUP917974 GEL917970:GEL917974 GOH917970:GOH917974 GYD917970:GYD917974 HHZ917970:HHZ917974 HRV917970:HRV917974 IBR917970:IBR917974 ILN917970:ILN917974 IVJ917970:IVJ917974 JFF917970:JFF917974 JPB917970:JPB917974 JYX917970:JYX917974 KIT917970:KIT917974 KSP917970:KSP917974 LCL917970:LCL917974 LMH917970:LMH917974 LWD917970:LWD917974 MFZ917970:MFZ917974 MPV917970:MPV917974 MZR917970:MZR917974 NJN917970:NJN917974 NTJ917970:NTJ917974 ODF917970:ODF917974 ONB917970:ONB917974 OWX917970:OWX917974 PGT917970:PGT917974 PQP917970:PQP917974 QAL917970:QAL917974 QKH917970:QKH917974 QUD917970:QUD917974 RDZ917970:RDZ917974 RNV917970:RNV917974 RXR917970:RXR917974 SHN917970:SHN917974 SRJ917970:SRJ917974 TBF917970:TBF917974 TLB917970:TLB917974 TUX917970:TUX917974 UET917970:UET917974 UOP917970:UOP917974 UYL917970:UYL917974 VIH917970:VIH917974 VSD917970:VSD917974 WBZ917970:WBZ917974 WLV917970:WLV917974 WVR917970:WVR917974 N983506:O983510 JF983506:JF983510 TB983506:TB983510 ACX983506:ACX983510 AMT983506:AMT983510 AWP983506:AWP983510 BGL983506:BGL983510 BQH983506:BQH983510 CAD983506:CAD983510 CJZ983506:CJZ983510 CTV983506:CTV983510 DDR983506:DDR983510 DNN983506:DNN983510 DXJ983506:DXJ983510 EHF983506:EHF983510 ERB983506:ERB983510 FAX983506:FAX983510 FKT983506:FKT983510 FUP983506:FUP983510 GEL983506:GEL983510 GOH983506:GOH983510 GYD983506:GYD983510 HHZ983506:HHZ983510 HRV983506:HRV983510 IBR983506:IBR983510 ILN983506:ILN983510 IVJ983506:IVJ983510 JFF983506:JFF983510 JPB983506:JPB983510 JYX983506:JYX983510 KIT983506:KIT983510 KSP983506:KSP983510 LCL983506:LCL983510 LMH983506:LMH983510 LWD983506:LWD983510 MFZ983506:MFZ983510 MPV983506:MPV983510 MZR983506:MZR983510 NJN983506:NJN983510 NTJ983506:NTJ983510 ODF983506:ODF983510 ONB983506:ONB983510 OWX983506:OWX983510 PGT983506:PGT983510 PQP983506:PQP983510 QAL983506:QAL983510 QKH983506:QKH983510 QUD983506:QUD983510 RDZ983506:RDZ983510 RNV983506:RNV983510 RXR983506:RXR983510 SHN983506:SHN983510 SRJ983506:SRJ983510 TBF983506:TBF983510 TLB983506:TLB983510 TUX983506:TUX983510 UET983506:UET983510 UOP983506:UOP983510 UYL983506:UYL983510 VIH983506:VIH983510 VSD983506:VSD983510 WBZ983506:WBZ983510 WLV983506:WLV983510 WVR983506:WVR983510 N66058:O66064 JF66058:JF66064 TB66058:TB66064 ACX66058:ACX66064 AMT66058:AMT66064 AWP66058:AWP66064 BGL66058:BGL66064 BQH66058:BQH66064 CAD66058:CAD66064 CJZ66058:CJZ66064 CTV66058:CTV66064 DDR66058:DDR66064 DNN66058:DNN66064 DXJ66058:DXJ66064 EHF66058:EHF66064 ERB66058:ERB66064 FAX66058:FAX66064 FKT66058:FKT66064 FUP66058:FUP66064 GEL66058:GEL66064 GOH66058:GOH66064 GYD66058:GYD66064 HHZ66058:HHZ66064 HRV66058:HRV66064 IBR66058:IBR66064 ILN66058:ILN66064 IVJ66058:IVJ66064 JFF66058:JFF66064 JPB66058:JPB66064 JYX66058:JYX66064 KIT66058:KIT66064 KSP66058:KSP66064 LCL66058:LCL66064 LMH66058:LMH66064 LWD66058:LWD66064 MFZ66058:MFZ66064 MPV66058:MPV66064 MZR66058:MZR66064 NJN66058:NJN66064 NTJ66058:NTJ66064 ODF66058:ODF66064 ONB66058:ONB66064 OWX66058:OWX66064 PGT66058:PGT66064 PQP66058:PQP66064 QAL66058:QAL66064 QKH66058:QKH66064 QUD66058:QUD66064 RDZ66058:RDZ66064 RNV66058:RNV66064 RXR66058:RXR66064 SHN66058:SHN66064 SRJ66058:SRJ66064 TBF66058:TBF66064 TLB66058:TLB66064 TUX66058:TUX66064 UET66058:UET66064 UOP66058:UOP66064 UYL66058:UYL66064 VIH66058:VIH66064 VSD66058:VSD66064 WBZ66058:WBZ66064 WLV66058:WLV66064 WVR66058:WVR66064 N131594:O131600 JF131594:JF131600 TB131594:TB131600 ACX131594:ACX131600 AMT131594:AMT131600 AWP131594:AWP131600 BGL131594:BGL131600 BQH131594:BQH131600 CAD131594:CAD131600 CJZ131594:CJZ131600 CTV131594:CTV131600 DDR131594:DDR131600 DNN131594:DNN131600 DXJ131594:DXJ131600 EHF131594:EHF131600 ERB131594:ERB131600 FAX131594:FAX131600 FKT131594:FKT131600 FUP131594:FUP131600 GEL131594:GEL131600 GOH131594:GOH131600 GYD131594:GYD131600 HHZ131594:HHZ131600 HRV131594:HRV131600 IBR131594:IBR131600 ILN131594:ILN131600 IVJ131594:IVJ131600 JFF131594:JFF131600 JPB131594:JPB131600 JYX131594:JYX131600 KIT131594:KIT131600 KSP131594:KSP131600 LCL131594:LCL131600 LMH131594:LMH131600 LWD131594:LWD131600 MFZ131594:MFZ131600 MPV131594:MPV131600 MZR131594:MZR131600 NJN131594:NJN131600 NTJ131594:NTJ131600 ODF131594:ODF131600 ONB131594:ONB131600 OWX131594:OWX131600 PGT131594:PGT131600 PQP131594:PQP131600 QAL131594:QAL131600 QKH131594:QKH131600 QUD131594:QUD131600 RDZ131594:RDZ131600 RNV131594:RNV131600 RXR131594:RXR131600 SHN131594:SHN131600 SRJ131594:SRJ131600 TBF131594:TBF131600 TLB131594:TLB131600 TUX131594:TUX131600 UET131594:UET131600 UOP131594:UOP131600 UYL131594:UYL131600 VIH131594:VIH131600 VSD131594:VSD131600 WBZ131594:WBZ131600 WLV131594:WLV131600 WVR131594:WVR131600 N197130:O197136 JF197130:JF197136 TB197130:TB197136 ACX197130:ACX197136 AMT197130:AMT197136 AWP197130:AWP197136 BGL197130:BGL197136 BQH197130:BQH197136 CAD197130:CAD197136 CJZ197130:CJZ197136 CTV197130:CTV197136 DDR197130:DDR197136 DNN197130:DNN197136 DXJ197130:DXJ197136 EHF197130:EHF197136 ERB197130:ERB197136 FAX197130:FAX197136 FKT197130:FKT197136 FUP197130:FUP197136 GEL197130:GEL197136 GOH197130:GOH197136 GYD197130:GYD197136 HHZ197130:HHZ197136 HRV197130:HRV197136 IBR197130:IBR197136 ILN197130:ILN197136 IVJ197130:IVJ197136 JFF197130:JFF197136 JPB197130:JPB197136 JYX197130:JYX197136 KIT197130:KIT197136 KSP197130:KSP197136 LCL197130:LCL197136 LMH197130:LMH197136 LWD197130:LWD197136 MFZ197130:MFZ197136 MPV197130:MPV197136 MZR197130:MZR197136 NJN197130:NJN197136 NTJ197130:NTJ197136 ODF197130:ODF197136 ONB197130:ONB197136 OWX197130:OWX197136 PGT197130:PGT197136 PQP197130:PQP197136 QAL197130:QAL197136 QKH197130:QKH197136 QUD197130:QUD197136 RDZ197130:RDZ197136 RNV197130:RNV197136 RXR197130:RXR197136 SHN197130:SHN197136 SRJ197130:SRJ197136 TBF197130:TBF197136 TLB197130:TLB197136 TUX197130:TUX197136 UET197130:UET197136 UOP197130:UOP197136 UYL197130:UYL197136 VIH197130:VIH197136 VSD197130:VSD197136 WBZ197130:WBZ197136 WLV197130:WLV197136 WVR197130:WVR197136 N262666:O262672 JF262666:JF262672 TB262666:TB262672 ACX262666:ACX262672 AMT262666:AMT262672 AWP262666:AWP262672 BGL262666:BGL262672 BQH262666:BQH262672 CAD262666:CAD262672 CJZ262666:CJZ262672 CTV262666:CTV262672 DDR262666:DDR262672 DNN262666:DNN262672 DXJ262666:DXJ262672 EHF262666:EHF262672 ERB262666:ERB262672 FAX262666:FAX262672 FKT262666:FKT262672 FUP262666:FUP262672 GEL262666:GEL262672 GOH262666:GOH262672 GYD262666:GYD262672 HHZ262666:HHZ262672 HRV262666:HRV262672 IBR262666:IBR262672 ILN262666:ILN262672 IVJ262666:IVJ262672 JFF262666:JFF262672 JPB262666:JPB262672 JYX262666:JYX262672 KIT262666:KIT262672 KSP262666:KSP262672 LCL262666:LCL262672 LMH262666:LMH262672 LWD262666:LWD262672 MFZ262666:MFZ262672 MPV262666:MPV262672 MZR262666:MZR262672 NJN262666:NJN262672 NTJ262666:NTJ262672 ODF262666:ODF262672 ONB262666:ONB262672 OWX262666:OWX262672 PGT262666:PGT262672 PQP262666:PQP262672 QAL262666:QAL262672 QKH262666:QKH262672 QUD262666:QUD262672 RDZ262666:RDZ262672 RNV262666:RNV262672 RXR262666:RXR262672 SHN262666:SHN262672 SRJ262666:SRJ262672 TBF262666:TBF262672 TLB262666:TLB262672 TUX262666:TUX262672 UET262666:UET262672 UOP262666:UOP262672 UYL262666:UYL262672 VIH262666:VIH262672 VSD262666:VSD262672 WBZ262666:WBZ262672 WLV262666:WLV262672 WVR262666:WVR262672 N328202:O328208 JF328202:JF328208 TB328202:TB328208 ACX328202:ACX328208 AMT328202:AMT328208 AWP328202:AWP328208 BGL328202:BGL328208 BQH328202:BQH328208 CAD328202:CAD328208 CJZ328202:CJZ328208 CTV328202:CTV328208 DDR328202:DDR328208 DNN328202:DNN328208 DXJ328202:DXJ328208 EHF328202:EHF328208 ERB328202:ERB328208 FAX328202:FAX328208 FKT328202:FKT328208 FUP328202:FUP328208 GEL328202:GEL328208 GOH328202:GOH328208 GYD328202:GYD328208 HHZ328202:HHZ328208 HRV328202:HRV328208 IBR328202:IBR328208 ILN328202:ILN328208 IVJ328202:IVJ328208 JFF328202:JFF328208 JPB328202:JPB328208 JYX328202:JYX328208 KIT328202:KIT328208 KSP328202:KSP328208 LCL328202:LCL328208 LMH328202:LMH328208 LWD328202:LWD328208 MFZ328202:MFZ328208 MPV328202:MPV328208 MZR328202:MZR328208 NJN328202:NJN328208 NTJ328202:NTJ328208 ODF328202:ODF328208 ONB328202:ONB328208 OWX328202:OWX328208 PGT328202:PGT328208 PQP328202:PQP328208 QAL328202:QAL328208 QKH328202:QKH328208 QUD328202:QUD328208 RDZ328202:RDZ328208 RNV328202:RNV328208 RXR328202:RXR328208 SHN328202:SHN328208 SRJ328202:SRJ328208 TBF328202:TBF328208 TLB328202:TLB328208 TUX328202:TUX328208 UET328202:UET328208 UOP328202:UOP328208 UYL328202:UYL328208 VIH328202:VIH328208 VSD328202:VSD328208 WBZ328202:WBZ328208 WLV328202:WLV328208 WVR328202:WVR328208 N393738:O393744 JF393738:JF393744 TB393738:TB393744 ACX393738:ACX393744 AMT393738:AMT393744 AWP393738:AWP393744 BGL393738:BGL393744 BQH393738:BQH393744 CAD393738:CAD393744 CJZ393738:CJZ393744 CTV393738:CTV393744 DDR393738:DDR393744 DNN393738:DNN393744 DXJ393738:DXJ393744 EHF393738:EHF393744 ERB393738:ERB393744 FAX393738:FAX393744 FKT393738:FKT393744 FUP393738:FUP393744 GEL393738:GEL393744 GOH393738:GOH393744 GYD393738:GYD393744 HHZ393738:HHZ393744 HRV393738:HRV393744 IBR393738:IBR393744 ILN393738:ILN393744 IVJ393738:IVJ393744 JFF393738:JFF393744 JPB393738:JPB393744 JYX393738:JYX393744 KIT393738:KIT393744 KSP393738:KSP393744 LCL393738:LCL393744 LMH393738:LMH393744 LWD393738:LWD393744 MFZ393738:MFZ393744 MPV393738:MPV393744 MZR393738:MZR393744 NJN393738:NJN393744 NTJ393738:NTJ393744 ODF393738:ODF393744 ONB393738:ONB393744 OWX393738:OWX393744 PGT393738:PGT393744 PQP393738:PQP393744 QAL393738:QAL393744 QKH393738:QKH393744 QUD393738:QUD393744 RDZ393738:RDZ393744 RNV393738:RNV393744 RXR393738:RXR393744 SHN393738:SHN393744 SRJ393738:SRJ393744 TBF393738:TBF393744 TLB393738:TLB393744 TUX393738:TUX393744 UET393738:UET393744 UOP393738:UOP393744 UYL393738:UYL393744 VIH393738:VIH393744 VSD393738:VSD393744 WBZ393738:WBZ393744 WLV393738:WLV393744 WVR393738:WVR393744 N459274:O459280 JF459274:JF459280 TB459274:TB459280 ACX459274:ACX459280 AMT459274:AMT459280 AWP459274:AWP459280 BGL459274:BGL459280 BQH459274:BQH459280 CAD459274:CAD459280 CJZ459274:CJZ459280 CTV459274:CTV459280 DDR459274:DDR459280 DNN459274:DNN459280 DXJ459274:DXJ459280 EHF459274:EHF459280 ERB459274:ERB459280 FAX459274:FAX459280 FKT459274:FKT459280 FUP459274:FUP459280 GEL459274:GEL459280 GOH459274:GOH459280 GYD459274:GYD459280 HHZ459274:HHZ459280 HRV459274:HRV459280 IBR459274:IBR459280 ILN459274:ILN459280 IVJ459274:IVJ459280 JFF459274:JFF459280 JPB459274:JPB459280 JYX459274:JYX459280 KIT459274:KIT459280 KSP459274:KSP459280 LCL459274:LCL459280 LMH459274:LMH459280 LWD459274:LWD459280 MFZ459274:MFZ459280 MPV459274:MPV459280 MZR459274:MZR459280 NJN459274:NJN459280 NTJ459274:NTJ459280 ODF459274:ODF459280 ONB459274:ONB459280 OWX459274:OWX459280 PGT459274:PGT459280 PQP459274:PQP459280 QAL459274:QAL459280 QKH459274:QKH459280 QUD459274:QUD459280 RDZ459274:RDZ459280 RNV459274:RNV459280 RXR459274:RXR459280 SHN459274:SHN459280 SRJ459274:SRJ459280 TBF459274:TBF459280 TLB459274:TLB459280 TUX459274:TUX459280 UET459274:UET459280 UOP459274:UOP459280 UYL459274:UYL459280 VIH459274:VIH459280 VSD459274:VSD459280 WBZ459274:WBZ459280 WLV459274:WLV459280 WVR459274:WVR459280 N524810:O524816 JF524810:JF524816 TB524810:TB524816 ACX524810:ACX524816 AMT524810:AMT524816 AWP524810:AWP524816 BGL524810:BGL524816 BQH524810:BQH524816 CAD524810:CAD524816 CJZ524810:CJZ524816 CTV524810:CTV524816 DDR524810:DDR524816 DNN524810:DNN524816 DXJ524810:DXJ524816 EHF524810:EHF524816 ERB524810:ERB524816 FAX524810:FAX524816 FKT524810:FKT524816 FUP524810:FUP524816 GEL524810:GEL524816 GOH524810:GOH524816 GYD524810:GYD524816 HHZ524810:HHZ524816 HRV524810:HRV524816 IBR524810:IBR524816 ILN524810:ILN524816 IVJ524810:IVJ524816 JFF524810:JFF524816 JPB524810:JPB524816 JYX524810:JYX524816 KIT524810:KIT524816 KSP524810:KSP524816 LCL524810:LCL524816 LMH524810:LMH524816 LWD524810:LWD524816 MFZ524810:MFZ524816 MPV524810:MPV524816 MZR524810:MZR524816 NJN524810:NJN524816 NTJ524810:NTJ524816 ODF524810:ODF524816 ONB524810:ONB524816 OWX524810:OWX524816 PGT524810:PGT524816 PQP524810:PQP524816 QAL524810:QAL524816 QKH524810:QKH524816 QUD524810:QUD524816 RDZ524810:RDZ524816 RNV524810:RNV524816 RXR524810:RXR524816 SHN524810:SHN524816 SRJ524810:SRJ524816 TBF524810:TBF524816 TLB524810:TLB524816 TUX524810:TUX524816 UET524810:UET524816 UOP524810:UOP524816 UYL524810:UYL524816 VIH524810:VIH524816 VSD524810:VSD524816 WBZ524810:WBZ524816 WLV524810:WLV524816 WVR524810:WVR524816 N590346:O590352 JF590346:JF590352 TB590346:TB590352 ACX590346:ACX590352 AMT590346:AMT590352 AWP590346:AWP590352 BGL590346:BGL590352 BQH590346:BQH590352 CAD590346:CAD590352 CJZ590346:CJZ590352 CTV590346:CTV590352 DDR590346:DDR590352 DNN590346:DNN590352 DXJ590346:DXJ590352 EHF590346:EHF590352 ERB590346:ERB590352 FAX590346:FAX590352 FKT590346:FKT590352 FUP590346:FUP590352 GEL590346:GEL590352 GOH590346:GOH590352 GYD590346:GYD590352 HHZ590346:HHZ590352 HRV590346:HRV590352 IBR590346:IBR590352 ILN590346:ILN590352 IVJ590346:IVJ590352 JFF590346:JFF590352 JPB590346:JPB590352 JYX590346:JYX590352 KIT590346:KIT590352 KSP590346:KSP590352 LCL590346:LCL590352 LMH590346:LMH590352 LWD590346:LWD590352 MFZ590346:MFZ590352 MPV590346:MPV590352 MZR590346:MZR590352 NJN590346:NJN590352 NTJ590346:NTJ590352 ODF590346:ODF590352 ONB590346:ONB590352 OWX590346:OWX590352 PGT590346:PGT590352 PQP590346:PQP590352 QAL590346:QAL590352 QKH590346:QKH590352 QUD590346:QUD590352 RDZ590346:RDZ590352 RNV590346:RNV590352 RXR590346:RXR590352 SHN590346:SHN590352 SRJ590346:SRJ590352 TBF590346:TBF590352 TLB590346:TLB590352 TUX590346:TUX590352 UET590346:UET590352 UOP590346:UOP590352 UYL590346:UYL590352 VIH590346:VIH590352 VSD590346:VSD590352 WBZ590346:WBZ590352 WLV590346:WLV590352 WVR590346:WVR590352 N655882:O655888 JF655882:JF655888 TB655882:TB655888 ACX655882:ACX655888 AMT655882:AMT655888 AWP655882:AWP655888 BGL655882:BGL655888 BQH655882:BQH655888 CAD655882:CAD655888 CJZ655882:CJZ655888 CTV655882:CTV655888 DDR655882:DDR655888 DNN655882:DNN655888 DXJ655882:DXJ655888 EHF655882:EHF655888 ERB655882:ERB655888 FAX655882:FAX655888 FKT655882:FKT655888 FUP655882:FUP655888 GEL655882:GEL655888 GOH655882:GOH655888 GYD655882:GYD655888 HHZ655882:HHZ655888 HRV655882:HRV655888 IBR655882:IBR655888 ILN655882:ILN655888 IVJ655882:IVJ655888 JFF655882:JFF655888 JPB655882:JPB655888 JYX655882:JYX655888 KIT655882:KIT655888 KSP655882:KSP655888 LCL655882:LCL655888 LMH655882:LMH655888 LWD655882:LWD655888 MFZ655882:MFZ655888 MPV655882:MPV655888 MZR655882:MZR655888 NJN655882:NJN655888 NTJ655882:NTJ655888 ODF655882:ODF655888 ONB655882:ONB655888 OWX655882:OWX655888 PGT655882:PGT655888 PQP655882:PQP655888 QAL655882:QAL655888 QKH655882:QKH655888 QUD655882:QUD655888 RDZ655882:RDZ655888 RNV655882:RNV655888 RXR655882:RXR655888 SHN655882:SHN655888 SRJ655882:SRJ655888 TBF655882:TBF655888 TLB655882:TLB655888 TUX655882:TUX655888 UET655882:UET655888 UOP655882:UOP655888 UYL655882:UYL655888 VIH655882:VIH655888 VSD655882:VSD655888 WBZ655882:WBZ655888 WLV655882:WLV655888 WVR655882:WVR655888 N721418:O721424 JF721418:JF721424 TB721418:TB721424 ACX721418:ACX721424 AMT721418:AMT721424 AWP721418:AWP721424 BGL721418:BGL721424 BQH721418:BQH721424 CAD721418:CAD721424 CJZ721418:CJZ721424 CTV721418:CTV721424 DDR721418:DDR721424 DNN721418:DNN721424 DXJ721418:DXJ721424 EHF721418:EHF721424 ERB721418:ERB721424 FAX721418:FAX721424 FKT721418:FKT721424 FUP721418:FUP721424 GEL721418:GEL721424 GOH721418:GOH721424 GYD721418:GYD721424 HHZ721418:HHZ721424 HRV721418:HRV721424 IBR721418:IBR721424 ILN721418:ILN721424 IVJ721418:IVJ721424 JFF721418:JFF721424 JPB721418:JPB721424 JYX721418:JYX721424 KIT721418:KIT721424 KSP721418:KSP721424 LCL721418:LCL721424 LMH721418:LMH721424 LWD721418:LWD721424 MFZ721418:MFZ721424 MPV721418:MPV721424 MZR721418:MZR721424 NJN721418:NJN721424 NTJ721418:NTJ721424 ODF721418:ODF721424 ONB721418:ONB721424 OWX721418:OWX721424 PGT721418:PGT721424 PQP721418:PQP721424 QAL721418:QAL721424 QKH721418:QKH721424 QUD721418:QUD721424 RDZ721418:RDZ721424 RNV721418:RNV721424 RXR721418:RXR721424 SHN721418:SHN721424 SRJ721418:SRJ721424 TBF721418:TBF721424 TLB721418:TLB721424 TUX721418:TUX721424 UET721418:UET721424 UOP721418:UOP721424 UYL721418:UYL721424 VIH721418:VIH721424 VSD721418:VSD721424 WBZ721418:WBZ721424 WLV721418:WLV721424 WVR721418:WVR721424 N786954:O786960 JF786954:JF786960 TB786954:TB786960 ACX786954:ACX786960 AMT786954:AMT786960 AWP786954:AWP786960 BGL786954:BGL786960 BQH786954:BQH786960 CAD786954:CAD786960 CJZ786954:CJZ786960 CTV786954:CTV786960 DDR786954:DDR786960 DNN786954:DNN786960 DXJ786954:DXJ786960 EHF786954:EHF786960 ERB786954:ERB786960 FAX786954:FAX786960 FKT786954:FKT786960 FUP786954:FUP786960 GEL786954:GEL786960 GOH786954:GOH786960 GYD786954:GYD786960 HHZ786954:HHZ786960 HRV786954:HRV786960 IBR786954:IBR786960 ILN786954:ILN786960 IVJ786954:IVJ786960 JFF786954:JFF786960 JPB786954:JPB786960 JYX786954:JYX786960 KIT786954:KIT786960 KSP786954:KSP786960 LCL786954:LCL786960 LMH786954:LMH786960 LWD786954:LWD786960 MFZ786954:MFZ786960 MPV786954:MPV786960 MZR786954:MZR786960 NJN786954:NJN786960 NTJ786954:NTJ786960 ODF786954:ODF786960 ONB786954:ONB786960 OWX786954:OWX786960 PGT786954:PGT786960 PQP786954:PQP786960 QAL786954:QAL786960 QKH786954:QKH786960 QUD786954:QUD786960 RDZ786954:RDZ786960 RNV786954:RNV786960 RXR786954:RXR786960 SHN786954:SHN786960 SRJ786954:SRJ786960 TBF786954:TBF786960 TLB786954:TLB786960 TUX786954:TUX786960 UET786954:UET786960 UOP786954:UOP786960 UYL786954:UYL786960 VIH786954:VIH786960 VSD786954:VSD786960 WBZ786954:WBZ786960 WLV786954:WLV786960 WVR786954:WVR786960 N852490:O852496 JF852490:JF852496 TB852490:TB852496 ACX852490:ACX852496 AMT852490:AMT852496 AWP852490:AWP852496 BGL852490:BGL852496 BQH852490:BQH852496 CAD852490:CAD852496 CJZ852490:CJZ852496 CTV852490:CTV852496 DDR852490:DDR852496 DNN852490:DNN852496 DXJ852490:DXJ852496 EHF852490:EHF852496 ERB852490:ERB852496 FAX852490:FAX852496 FKT852490:FKT852496 FUP852490:FUP852496 GEL852490:GEL852496 GOH852490:GOH852496 GYD852490:GYD852496 HHZ852490:HHZ852496 HRV852490:HRV852496 IBR852490:IBR852496 ILN852490:ILN852496 IVJ852490:IVJ852496 JFF852490:JFF852496 JPB852490:JPB852496 JYX852490:JYX852496 KIT852490:KIT852496 KSP852490:KSP852496 LCL852490:LCL852496 LMH852490:LMH852496 LWD852490:LWD852496 MFZ852490:MFZ852496 MPV852490:MPV852496 MZR852490:MZR852496 NJN852490:NJN852496 NTJ852490:NTJ852496 ODF852490:ODF852496 ONB852490:ONB852496 OWX852490:OWX852496 PGT852490:PGT852496 PQP852490:PQP852496 QAL852490:QAL852496 QKH852490:QKH852496 QUD852490:QUD852496 RDZ852490:RDZ852496 RNV852490:RNV852496 RXR852490:RXR852496 SHN852490:SHN852496 SRJ852490:SRJ852496 TBF852490:TBF852496 TLB852490:TLB852496 TUX852490:TUX852496 UET852490:UET852496 UOP852490:UOP852496 UYL852490:UYL852496 VIH852490:VIH852496 VSD852490:VSD852496 WBZ852490:WBZ852496 WLV852490:WLV852496 WVR852490:WVR852496 N918026:O918032 JF918026:JF918032 TB918026:TB918032 ACX918026:ACX918032 AMT918026:AMT918032 AWP918026:AWP918032 BGL918026:BGL918032 BQH918026:BQH918032 CAD918026:CAD918032 CJZ918026:CJZ918032 CTV918026:CTV918032 DDR918026:DDR918032 DNN918026:DNN918032 DXJ918026:DXJ918032 EHF918026:EHF918032 ERB918026:ERB918032 FAX918026:FAX918032 FKT918026:FKT918032 FUP918026:FUP918032 GEL918026:GEL918032 GOH918026:GOH918032 GYD918026:GYD918032 HHZ918026:HHZ918032 HRV918026:HRV918032 IBR918026:IBR918032 ILN918026:ILN918032 IVJ918026:IVJ918032 JFF918026:JFF918032 JPB918026:JPB918032 JYX918026:JYX918032 KIT918026:KIT918032 KSP918026:KSP918032 LCL918026:LCL918032 LMH918026:LMH918032 LWD918026:LWD918032 MFZ918026:MFZ918032 MPV918026:MPV918032 MZR918026:MZR918032 NJN918026:NJN918032 NTJ918026:NTJ918032 ODF918026:ODF918032 ONB918026:ONB918032 OWX918026:OWX918032 PGT918026:PGT918032 PQP918026:PQP918032 QAL918026:QAL918032 QKH918026:QKH918032 QUD918026:QUD918032 RDZ918026:RDZ918032 RNV918026:RNV918032 RXR918026:RXR918032 SHN918026:SHN918032 SRJ918026:SRJ918032 TBF918026:TBF918032 TLB918026:TLB918032 TUX918026:TUX918032 UET918026:UET918032 UOP918026:UOP918032 UYL918026:UYL918032 VIH918026:VIH918032 VSD918026:VSD918032 WBZ918026:WBZ918032 WLV918026:WLV918032 WVR918026:WVR918032 N983562:O983568 JF983562:JF983568 TB983562:TB983568 ACX983562:ACX983568 AMT983562:AMT983568 AWP983562:AWP983568 BGL983562:BGL983568 BQH983562:BQH983568 CAD983562:CAD983568 CJZ983562:CJZ983568 CTV983562:CTV983568 DDR983562:DDR983568 DNN983562:DNN983568 DXJ983562:DXJ983568 EHF983562:EHF983568 ERB983562:ERB983568 FAX983562:FAX983568 FKT983562:FKT983568 FUP983562:FUP983568 GEL983562:GEL983568 GOH983562:GOH983568 GYD983562:GYD983568 HHZ983562:HHZ983568 HRV983562:HRV983568 IBR983562:IBR983568 ILN983562:ILN983568 IVJ983562:IVJ983568 JFF983562:JFF983568 JPB983562:JPB983568 JYX983562:JYX983568 KIT983562:KIT983568 KSP983562:KSP983568 LCL983562:LCL983568 LMH983562:LMH983568 LWD983562:LWD983568 MFZ983562:MFZ983568 MPV983562:MPV983568 MZR983562:MZR983568 NJN983562:NJN983568 NTJ983562:NTJ983568 ODF983562:ODF983568 ONB983562:ONB983568 OWX983562:OWX983568 PGT983562:PGT983568 PQP983562:PQP983568 QAL983562:QAL983568 QKH983562:QKH983568 QUD983562:QUD983568 RDZ983562:RDZ983568 RNV983562:RNV983568 RXR983562:RXR983568 SHN983562:SHN983568 SRJ983562:SRJ983568 TBF983562:TBF983568 TLB983562:TLB983568 TUX983562:TUX983568 UET983562:UET983568 UOP983562:UOP983568 UYL983562:UYL983568 VIH983562:VIH983568 VSD983562:VSD983568 WBZ983562:WBZ983568 WLV983562:WLV983568 WVR983562:WVR983568 N66066:O66075 JF66066:JF66075 TB66066:TB66075 ACX66066:ACX66075 AMT66066:AMT66075 AWP66066:AWP66075 BGL66066:BGL66075 BQH66066:BQH66075 CAD66066:CAD66075 CJZ66066:CJZ66075 CTV66066:CTV66075 DDR66066:DDR66075 DNN66066:DNN66075 DXJ66066:DXJ66075 EHF66066:EHF66075 ERB66066:ERB66075 FAX66066:FAX66075 FKT66066:FKT66075 FUP66066:FUP66075 GEL66066:GEL66075 GOH66066:GOH66075 GYD66066:GYD66075 HHZ66066:HHZ66075 HRV66066:HRV66075 IBR66066:IBR66075 ILN66066:ILN66075 IVJ66066:IVJ66075 JFF66066:JFF66075 JPB66066:JPB66075 JYX66066:JYX66075 KIT66066:KIT66075 KSP66066:KSP66075 LCL66066:LCL66075 LMH66066:LMH66075 LWD66066:LWD66075 MFZ66066:MFZ66075 MPV66066:MPV66075 MZR66066:MZR66075 NJN66066:NJN66075 NTJ66066:NTJ66075 ODF66066:ODF66075 ONB66066:ONB66075 OWX66066:OWX66075 PGT66066:PGT66075 PQP66066:PQP66075 QAL66066:QAL66075 QKH66066:QKH66075 QUD66066:QUD66075 RDZ66066:RDZ66075 RNV66066:RNV66075 RXR66066:RXR66075 SHN66066:SHN66075 SRJ66066:SRJ66075 TBF66066:TBF66075 TLB66066:TLB66075 TUX66066:TUX66075 UET66066:UET66075 UOP66066:UOP66075 UYL66066:UYL66075 VIH66066:VIH66075 VSD66066:VSD66075 WBZ66066:WBZ66075 WLV66066:WLV66075 WVR66066:WVR66075 N131602:O131611 JF131602:JF131611 TB131602:TB131611 ACX131602:ACX131611 AMT131602:AMT131611 AWP131602:AWP131611 BGL131602:BGL131611 BQH131602:BQH131611 CAD131602:CAD131611 CJZ131602:CJZ131611 CTV131602:CTV131611 DDR131602:DDR131611 DNN131602:DNN131611 DXJ131602:DXJ131611 EHF131602:EHF131611 ERB131602:ERB131611 FAX131602:FAX131611 FKT131602:FKT131611 FUP131602:FUP131611 GEL131602:GEL131611 GOH131602:GOH131611 GYD131602:GYD131611 HHZ131602:HHZ131611 HRV131602:HRV131611 IBR131602:IBR131611 ILN131602:ILN131611 IVJ131602:IVJ131611 JFF131602:JFF131611 JPB131602:JPB131611 JYX131602:JYX131611 KIT131602:KIT131611 KSP131602:KSP131611 LCL131602:LCL131611 LMH131602:LMH131611 LWD131602:LWD131611 MFZ131602:MFZ131611 MPV131602:MPV131611 MZR131602:MZR131611 NJN131602:NJN131611 NTJ131602:NTJ131611 ODF131602:ODF131611 ONB131602:ONB131611 OWX131602:OWX131611 PGT131602:PGT131611 PQP131602:PQP131611 QAL131602:QAL131611 QKH131602:QKH131611 QUD131602:QUD131611 RDZ131602:RDZ131611 RNV131602:RNV131611 RXR131602:RXR131611 SHN131602:SHN131611 SRJ131602:SRJ131611 TBF131602:TBF131611 TLB131602:TLB131611 TUX131602:TUX131611 UET131602:UET131611 UOP131602:UOP131611 UYL131602:UYL131611 VIH131602:VIH131611 VSD131602:VSD131611 WBZ131602:WBZ131611 WLV131602:WLV131611 WVR131602:WVR131611 N197138:O197147 JF197138:JF197147 TB197138:TB197147 ACX197138:ACX197147 AMT197138:AMT197147 AWP197138:AWP197147 BGL197138:BGL197147 BQH197138:BQH197147 CAD197138:CAD197147 CJZ197138:CJZ197147 CTV197138:CTV197147 DDR197138:DDR197147 DNN197138:DNN197147 DXJ197138:DXJ197147 EHF197138:EHF197147 ERB197138:ERB197147 FAX197138:FAX197147 FKT197138:FKT197147 FUP197138:FUP197147 GEL197138:GEL197147 GOH197138:GOH197147 GYD197138:GYD197147 HHZ197138:HHZ197147 HRV197138:HRV197147 IBR197138:IBR197147 ILN197138:ILN197147 IVJ197138:IVJ197147 JFF197138:JFF197147 JPB197138:JPB197147 JYX197138:JYX197147 KIT197138:KIT197147 KSP197138:KSP197147 LCL197138:LCL197147 LMH197138:LMH197147 LWD197138:LWD197147 MFZ197138:MFZ197147 MPV197138:MPV197147 MZR197138:MZR197147 NJN197138:NJN197147 NTJ197138:NTJ197147 ODF197138:ODF197147 ONB197138:ONB197147 OWX197138:OWX197147 PGT197138:PGT197147 PQP197138:PQP197147 QAL197138:QAL197147 QKH197138:QKH197147 QUD197138:QUD197147 RDZ197138:RDZ197147 RNV197138:RNV197147 RXR197138:RXR197147 SHN197138:SHN197147 SRJ197138:SRJ197147 TBF197138:TBF197147 TLB197138:TLB197147 TUX197138:TUX197147 UET197138:UET197147 UOP197138:UOP197147 UYL197138:UYL197147 VIH197138:VIH197147 VSD197138:VSD197147 WBZ197138:WBZ197147 WLV197138:WLV197147 WVR197138:WVR197147 N262674:O262683 JF262674:JF262683 TB262674:TB262683 ACX262674:ACX262683 AMT262674:AMT262683 AWP262674:AWP262683 BGL262674:BGL262683 BQH262674:BQH262683 CAD262674:CAD262683 CJZ262674:CJZ262683 CTV262674:CTV262683 DDR262674:DDR262683 DNN262674:DNN262683 DXJ262674:DXJ262683 EHF262674:EHF262683 ERB262674:ERB262683 FAX262674:FAX262683 FKT262674:FKT262683 FUP262674:FUP262683 GEL262674:GEL262683 GOH262674:GOH262683 GYD262674:GYD262683 HHZ262674:HHZ262683 HRV262674:HRV262683 IBR262674:IBR262683 ILN262674:ILN262683 IVJ262674:IVJ262683 JFF262674:JFF262683 JPB262674:JPB262683 JYX262674:JYX262683 KIT262674:KIT262683 KSP262674:KSP262683 LCL262674:LCL262683 LMH262674:LMH262683 LWD262674:LWD262683 MFZ262674:MFZ262683 MPV262674:MPV262683 MZR262674:MZR262683 NJN262674:NJN262683 NTJ262674:NTJ262683 ODF262674:ODF262683 ONB262674:ONB262683 OWX262674:OWX262683 PGT262674:PGT262683 PQP262674:PQP262683 QAL262674:QAL262683 QKH262674:QKH262683 QUD262674:QUD262683 RDZ262674:RDZ262683 RNV262674:RNV262683 RXR262674:RXR262683 SHN262674:SHN262683 SRJ262674:SRJ262683 TBF262674:TBF262683 TLB262674:TLB262683 TUX262674:TUX262683 UET262674:UET262683 UOP262674:UOP262683 UYL262674:UYL262683 VIH262674:VIH262683 VSD262674:VSD262683 WBZ262674:WBZ262683 WLV262674:WLV262683 WVR262674:WVR262683 N328210:O328219 JF328210:JF328219 TB328210:TB328219 ACX328210:ACX328219 AMT328210:AMT328219 AWP328210:AWP328219 BGL328210:BGL328219 BQH328210:BQH328219 CAD328210:CAD328219 CJZ328210:CJZ328219 CTV328210:CTV328219 DDR328210:DDR328219 DNN328210:DNN328219 DXJ328210:DXJ328219 EHF328210:EHF328219 ERB328210:ERB328219 FAX328210:FAX328219 FKT328210:FKT328219 FUP328210:FUP328219 GEL328210:GEL328219 GOH328210:GOH328219 GYD328210:GYD328219 HHZ328210:HHZ328219 HRV328210:HRV328219 IBR328210:IBR328219 ILN328210:ILN328219 IVJ328210:IVJ328219 JFF328210:JFF328219 JPB328210:JPB328219 JYX328210:JYX328219 KIT328210:KIT328219 KSP328210:KSP328219 LCL328210:LCL328219 LMH328210:LMH328219 LWD328210:LWD328219 MFZ328210:MFZ328219 MPV328210:MPV328219 MZR328210:MZR328219 NJN328210:NJN328219 NTJ328210:NTJ328219 ODF328210:ODF328219 ONB328210:ONB328219 OWX328210:OWX328219 PGT328210:PGT328219 PQP328210:PQP328219 QAL328210:QAL328219 QKH328210:QKH328219 QUD328210:QUD328219 RDZ328210:RDZ328219 RNV328210:RNV328219 RXR328210:RXR328219 SHN328210:SHN328219 SRJ328210:SRJ328219 TBF328210:TBF328219 TLB328210:TLB328219 TUX328210:TUX328219 UET328210:UET328219 UOP328210:UOP328219 UYL328210:UYL328219 VIH328210:VIH328219 VSD328210:VSD328219 WBZ328210:WBZ328219 WLV328210:WLV328219 WVR328210:WVR328219 N393746:O393755 JF393746:JF393755 TB393746:TB393755 ACX393746:ACX393755 AMT393746:AMT393755 AWP393746:AWP393755 BGL393746:BGL393755 BQH393746:BQH393755 CAD393746:CAD393755 CJZ393746:CJZ393755 CTV393746:CTV393755 DDR393746:DDR393755 DNN393746:DNN393755 DXJ393746:DXJ393755 EHF393746:EHF393755 ERB393746:ERB393755 FAX393746:FAX393755 FKT393746:FKT393755 FUP393746:FUP393755 GEL393746:GEL393755 GOH393746:GOH393755 GYD393746:GYD393755 HHZ393746:HHZ393755 HRV393746:HRV393755 IBR393746:IBR393755 ILN393746:ILN393755 IVJ393746:IVJ393755 JFF393746:JFF393755 JPB393746:JPB393755 JYX393746:JYX393755 KIT393746:KIT393755 KSP393746:KSP393755 LCL393746:LCL393755 LMH393746:LMH393755 LWD393746:LWD393755 MFZ393746:MFZ393755 MPV393746:MPV393755 MZR393746:MZR393755 NJN393746:NJN393755 NTJ393746:NTJ393755 ODF393746:ODF393755 ONB393746:ONB393755 OWX393746:OWX393755 PGT393746:PGT393755 PQP393746:PQP393755 QAL393746:QAL393755 QKH393746:QKH393755 QUD393746:QUD393755 RDZ393746:RDZ393755 RNV393746:RNV393755 RXR393746:RXR393755 SHN393746:SHN393755 SRJ393746:SRJ393755 TBF393746:TBF393755 TLB393746:TLB393755 TUX393746:TUX393755 UET393746:UET393755 UOP393746:UOP393755 UYL393746:UYL393755 VIH393746:VIH393755 VSD393746:VSD393755 WBZ393746:WBZ393755 WLV393746:WLV393755 WVR393746:WVR393755 N459282:O459291 JF459282:JF459291 TB459282:TB459291 ACX459282:ACX459291 AMT459282:AMT459291 AWP459282:AWP459291 BGL459282:BGL459291 BQH459282:BQH459291 CAD459282:CAD459291 CJZ459282:CJZ459291 CTV459282:CTV459291 DDR459282:DDR459291 DNN459282:DNN459291 DXJ459282:DXJ459291 EHF459282:EHF459291 ERB459282:ERB459291 FAX459282:FAX459291 FKT459282:FKT459291 FUP459282:FUP459291 GEL459282:GEL459291 GOH459282:GOH459291 GYD459282:GYD459291 HHZ459282:HHZ459291 HRV459282:HRV459291 IBR459282:IBR459291 ILN459282:ILN459291 IVJ459282:IVJ459291 JFF459282:JFF459291 JPB459282:JPB459291 JYX459282:JYX459291 KIT459282:KIT459291 KSP459282:KSP459291 LCL459282:LCL459291 LMH459282:LMH459291 LWD459282:LWD459291 MFZ459282:MFZ459291 MPV459282:MPV459291 MZR459282:MZR459291 NJN459282:NJN459291 NTJ459282:NTJ459291 ODF459282:ODF459291 ONB459282:ONB459291 OWX459282:OWX459291 PGT459282:PGT459291 PQP459282:PQP459291 QAL459282:QAL459291 QKH459282:QKH459291 QUD459282:QUD459291 RDZ459282:RDZ459291 RNV459282:RNV459291 RXR459282:RXR459291 SHN459282:SHN459291 SRJ459282:SRJ459291 TBF459282:TBF459291 TLB459282:TLB459291 TUX459282:TUX459291 UET459282:UET459291 UOP459282:UOP459291 UYL459282:UYL459291 VIH459282:VIH459291 VSD459282:VSD459291 WBZ459282:WBZ459291 WLV459282:WLV459291 WVR459282:WVR459291 N524818:O524827 JF524818:JF524827 TB524818:TB524827 ACX524818:ACX524827 AMT524818:AMT524827 AWP524818:AWP524827 BGL524818:BGL524827 BQH524818:BQH524827 CAD524818:CAD524827 CJZ524818:CJZ524827 CTV524818:CTV524827 DDR524818:DDR524827 DNN524818:DNN524827 DXJ524818:DXJ524827 EHF524818:EHF524827 ERB524818:ERB524827 FAX524818:FAX524827 FKT524818:FKT524827 FUP524818:FUP524827 GEL524818:GEL524827 GOH524818:GOH524827 GYD524818:GYD524827 HHZ524818:HHZ524827 HRV524818:HRV524827 IBR524818:IBR524827 ILN524818:ILN524827 IVJ524818:IVJ524827 JFF524818:JFF524827 JPB524818:JPB524827 JYX524818:JYX524827 KIT524818:KIT524827 KSP524818:KSP524827 LCL524818:LCL524827 LMH524818:LMH524827 LWD524818:LWD524827 MFZ524818:MFZ524827 MPV524818:MPV524827 MZR524818:MZR524827 NJN524818:NJN524827 NTJ524818:NTJ524827 ODF524818:ODF524827 ONB524818:ONB524827 OWX524818:OWX524827 PGT524818:PGT524827 PQP524818:PQP524827 QAL524818:QAL524827 QKH524818:QKH524827 QUD524818:QUD524827 RDZ524818:RDZ524827 RNV524818:RNV524827 RXR524818:RXR524827 SHN524818:SHN524827 SRJ524818:SRJ524827 TBF524818:TBF524827 TLB524818:TLB524827 TUX524818:TUX524827 UET524818:UET524827 UOP524818:UOP524827 UYL524818:UYL524827 VIH524818:VIH524827 VSD524818:VSD524827 WBZ524818:WBZ524827 WLV524818:WLV524827 WVR524818:WVR524827 N590354:O590363 JF590354:JF590363 TB590354:TB590363 ACX590354:ACX590363 AMT590354:AMT590363 AWP590354:AWP590363 BGL590354:BGL590363 BQH590354:BQH590363 CAD590354:CAD590363 CJZ590354:CJZ590363 CTV590354:CTV590363 DDR590354:DDR590363 DNN590354:DNN590363 DXJ590354:DXJ590363 EHF590354:EHF590363 ERB590354:ERB590363 FAX590354:FAX590363 FKT590354:FKT590363 FUP590354:FUP590363 GEL590354:GEL590363 GOH590354:GOH590363 GYD590354:GYD590363 HHZ590354:HHZ590363 HRV590354:HRV590363 IBR590354:IBR590363 ILN590354:ILN590363 IVJ590354:IVJ590363 JFF590354:JFF590363 JPB590354:JPB590363 JYX590354:JYX590363 KIT590354:KIT590363 KSP590354:KSP590363 LCL590354:LCL590363 LMH590354:LMH590363 LWD590354:LWD590363 MFZ590354:MFZ590363 MPV590354:MPV590363 MZR590354:MZR590363 NJN590354:NJN590363 NTJ590354:NTJ590363 ODF590354:ODF590363 ONB590354:ONB590363 OWX590354:OWX590363 PGT590354:PGT590363 PQP590354:PQP590363 QAL590354:QAL590363 QKH590354:QKH590363 QUD590354:QUD590363 RDZ590354:RDZ590363 RNV590354:RNV590363 RXR590354:RXR590363 SHN590354:SHN590363 SRJ590354:SRJ590363 TBF590354:TBF590363 TLB590354:TLB590363 TUX590354:TUX590363 UET590354:UET590363 UOP590354:UOP590363 UYL590354:UYL590363 VIH590354:VIH590363 VSD590354:VSD590363 WBZ590354:WBZ590363 WLV590354:WLV590363 WVR590354:WVR590363 N655890:O655899 JF655890:JF655899 TB655890:TB655899 ACX655890:ACX655899 AMT655890:AMT655899 AWP655890:AWP655899 BGL655890:BGL655899 BQH655890:BQH655899 CAD655890:CAD655899 CJZ655890:CJZ655899 CTV655890:CTV655899 DDR655890:DDR655899 DNN655890:DNN655899 DXJ655890:DXJ655899 EHF655890:EHF655899 ERB655890:ERB655899 FAX655890:FAX655899 FKT655890:FKT655899 FUP655890:FUP655899 GEL655890:GEL655899 GOH655890:GOH655899 GYD655890:GYD655899 HHZ655890:HHZ655899 HRV655890:HRV655899 IBR655890:IBR655899 ILN655890:ILN655899 IVJ655890:IVJ655899 JFF655890:JFF655899 JPB655890:JPB655899 JYX655890:JYX655899 KIT655890:KIT655899 KSP655890:KSP655899 LCL655890:LCL655899 LMH655890:LMH655899 LWD655890:LWD655899 MFZ655890:MFZ655899 MPV655890:MPV655899 MZR655890:MZR655899 NJN655890:NJN655899 NTJ655890:NTJ655899 ODF655890:ODF655899 ONB655890:ONB655899 OWX655890:OWX655899 PGT655890:PGT655899 PQP655890:PQP655899 QAL655890:QAL655899 QKH655890:QKH655899 QUD655890:QUD655899 RDZ655890:RDZ655899 RNV655890:RNV655899 RXR655890:RXR655899 SHN655890:SHN655899 SRJ655890:SRJ655899 TBF655890:TBF655899 TLB655890:TLB655899 TUX655890:TUX655899 UET655890:UET655899 UOP655890:UOP655899 UYL655890:UYL655899 VIH655890:VIH655899 VSD655890:VSD655899 WBZ655890:WBZ655899 WLV655890:WLV655899 WVR655890:WVR655899 N721426:O721435 JF721426:JF721435 TB721426:TB721435 ACX721426:ACX721435 AMT721426:AMT721435 AWP721426:AWP721435 BGL721426:BGL721435 BQH721426:BQH721435 CAD721426:CAD721435 CJZ721426:CJZ721435 CTV721426:CTV721435 DDR721426:DDR721435 DNN721426:DNN721435 DXJ721426:DXJ721435 EHF721426:EHF721435 ERB721426:ERB721435 FAX721426:FAX721435 FKT721426:FKT721435 FUP721426:FUP721435 GEL721426:GEL721435 GOH721426:GOH721435 GYD721426:GYD721435 HHZ721426:HHZ721435 HRV721426:HRV721435 IBR721426:IBR721435 ILN721426:ILN721435 IVJ721426:IVJ721435 JFF721426:JFF721435 JPB721426:JPB721435 JYX721426:JYX721435 KIT721426:KIT721435 KSP721426:KSP721435 LCL721426:LCL721435 LMH721426:LMH721435 LWD721426:LWD721435 MFZ721426:MFZ721435 MPV721426:MPV721435 MZR721426:MZR721435 NJN721426:NJN721435 NTJ721426:NTJ721435 ODF721426:ODF721435 ONB721426:ONB721435 OWX721426:OWX721435 PGT721426:PGT721435 PQP721426:PQP721435 QAL721426:QAL721435 QKH721426:QKH721435 QUD721426:QUD721435 RDZ721426:RDZ721435 RNV721426:RNV721435 RXR721426:RXR721435 SHN721426:SHN721435 SRJ721426:SRJ721435 TBF721426:TBF721435 TLB721426:TLB721435 TUX721426:TUX721435 UET721426:UET721435 UOP721426:UOP721435 UYL721426:UYL721435 VIH721426:VIH721435 VSD721426:VSD721435 WBZ721426:WBZ721435 WLV721426:WLV721435 WVR721426:WVR721435 N786962:O786971 JF786962:JF786971 TB786962:TB786971 ACX786962:ACX786971 AMT786962:AMT786971 AWP786962:AWP786971 BGL786962:BGL786971 BQH786962:BQH786971 CAD786962:CAD786971 CJZ786962:CJZ786971 CTV786962:CTV786971 DDR786962:DDR786971 DNN786962:DNN786971 DXJ786962:DXJ786971 EHF786962:EHF786971 ERB786962:ERB786971 FAX786962:FAX786971 FKT786962:FKT786971 FUP786962:FUP786971 GEL786962:GEL786971 GOH786962:GOH786971 GYD786962:GYD786971 HHZ786962:HHZ786971 HRV786962:HRV786971 IBR786962:IBR786971 ILN786962:ILN786971 IVJ786962:IVJ786971 JFF786962:JFF786971 JPB786962:JPB786971 JYX786962:JYX786971 KIT786962:KIT786971 KSP786962:KSP786971 LCL786962:LCL786971 LMH786962:LMH786971 LWD786962:LWD786971 MFZ786962:MFZ786971 MPV786962:MPV786971 MZR786962:MZR786971 NJN786962:NJN786971 NTJ786962:NTJ786971 ODF786962:ODF786971 ONB786962:ONB786971 OWX786962:OWX786971 PGT786962:PGT786971 PQP786962:PQP786971 QAL786962:QAL786971 QKH786962:QKH786971 QUD786962:QUD786971 RDZ786962:RDZ786971 RNV786962:RNV786971 RXR786962:RXR786971 SHN786962:SHN786971 SRJ786962:SRJ786971 TBF786962:TBF786971 TLB786962:TLB786971 TUX786962:TUX786971 UET786962:UET786971 UOP786962:UOP786971 UYL786962:UYL786971 VIH786962:VIH786971 VSD786962:VSD786971 WBZ786962:WBZ786971 WLV786962:WLV786971 WVR786962:WVR786971 N852498:O852507 JF852498:JF852507 TB852498:TB852507 ACX852498:ACX852507 AMT852498:AMT852507 AWP852498:AWP852507 BGL852498:BGL852507 BQH852498:BQH852507 CAD852498:CAD852507 CJZ852498:CJZ852507 CTV852498:CTV852507 DDR852498:DDR852507 DNN852498:DNN852507 DXJ852498:DXJ852507 EHF852498:EHF852507 ERB852498:ERB852507 FAX852498:FAX852507 FKT852498:FKT852507 FUP852498:FUP852507 GEL852498:GEL852507 GOH852498:GOH852507 GYD852498:GYD852507 HHZ852498:HHZ852507 HRV852498:HRV852507 IBR852498:IBR852507 ILN852498:ILN852507 IVJ852498:IVJ852507 JFF852498:JFF852507 JPB852498:JPB852507 JYX852498:JYX852507 KIT852498:KIT852507 KSP852498:KSP852507 LCL852498:LCL852507 LMH852498:LMH852507 LWD852498:LWD852507 MFZ852498:MFZ852507 MPV852498:MPV852507 MZR852498:MZR852507 NJN852498:NJN852507 NTJ852498:NTJ852507 ODF852498:ODF852507 ONB852498:ONB852507 OWX852498:OWX852507 PGT852498:PGT852507 PQP852498:PQP852507 QAL852498:QAL852507 QKH852498:QKH852507 QUD852498:QUD852507 RDZ852498:RDZ852507 RNV852498:RNV852507 RXR852498:RXR852507 SHN852498:SHN852507 SRJ852498:SRJ852507 TBF852498:TBF852507 TLB852498:TLB852507 TUX852498:TUX852507 UET852498:UET852507 UOP852498:UOP852507 UYL852498:UYL852507 VIH852498:VIH852507 VSD852498:VSD852507 WBZ852498:WBZ852507 WLV852498:WLV852507 WVR852498:WVR852507 N918034:O918043 JF918034:JF918043 TB918034:TB918043 ACX918034:ACX918043 AMT918034:AMT918043 AWP918034:AWP918043 BGL918034:BGL918043 BQH918034:BQH918043 CAD918034:CAD918043 CJZ918034:CJZ918043 CTV918034:CTV918043 DDR918034:DDR918043 DNN918034:DNN918043 DXJ918034:DXJ918043 EHF918034:EHF918043 ERB918034:ERB918043 FAX918034:FAX918043 FKT918034:FKT918043 FUP918034:FUP918043 GEL918034:GEL918043 GOH918034:GOH918043 GYD918034:GYD918043 HHZ918034:HHZ918043 HRV918034:HRV918043 IBR918034:IBR918043 ILN918034:ILN918043 IVJ918034:IVJ918043 JFF918034:JFF918043 JPB918034:JPB918043 JYX918034:JYX918043 KIT918034:KIT918043 KSP918034:KSP918043 LCL918034:LCL918043 LMH918034:LMH918043 LWD918034:LWD918043 MFZ918034:MFZ918043 MPV918034:MPV918043 MZR918034:MZR918043 NJN918034:NJN918043 NTJ918034:NTJ918043 ODF918034:ODF918043 ONB918034:ONB918043 OWX918034:OWX918043 PGT918034:PGT918043 PQP918034:PQP918043 QAL918034:QAL918043 QKH918034:QKH918043 QUD918034:QUD918043 RDZ918034:RDZ918043 RNV918034:RNV918043 RXR918034:RXR918043 SHN918034:SHN918043 SRJ918034:SRJ918043 TBF918034:TBF918043 TLB918034:TLB918043 TUX918034:TUX918043 UET918034:UET918043 UOP918034:UOP918043 UYL918034:UYL918043 VIH918034:VIH918043 VSD918034:VSD918043 WBZ918034:WBZ918043 WLV918034:WLV918043 WVR918034:WVR918043 N983570:O983579 JF983570:JF983579 TB983570:TB983579 ACX983570:ACX983579 AMT983570:AMT983579 AWP983570:AWP983579 BGL983570:BGL983579 BQH983570:BQH983579 CAD983570:CAD983579 CJZ983570:CJZ983579 CTV983570:CTV983579 DDR983570:DDR983579 DNN983570:DNN983579 DXJ983570:DXJ983579 EHF983570:EHF983579 ERB983570:ERB983579 FAX983570:FAX983579 FKT983570:FKT983579 FUP983570:FUP983579 GEL983570:GEL983579 GOH983570:GOH983579 GYD983570:GYD983579 HHZ983570:HHZ983579 HRV983570:HRV983579 IBR983570:IBR983579 ILN983570:ILN983579 IVJ983570:IVJ983579 JFF983570:JFF983579 JPB983570:JPB983579 JYX983570:JYX983579 KIT983570:KIT983579 KSP983570:KSP983579 LCL983570:LCL983579 LMH983570:LMH983579 LWD983570:LWD983579 MFZ983570:MFZ983579 MPV983570:MPV983579 MZR983570:MZR983579 NJN983570:NJN983579 NTJ983570:NTJ983579 ODF983570:ODF983579 ONB983570:ONB983579 OWX983570:OWX983579 PGT983570:PGT983579 PQP983570:PQP983579 QAL983570:QAL983579 QKH983570:QKH983579 QUD983570:QUD983579 RDZ983570:RDZ983579 RNV983570:RNV983579 RXR983570:RXR983579 SHN983570:SHN983579 SRJ983570:SRJ983579 TBF983570:TBF983579 TLB983570:TLB983579 TUX983570:TUX983579 UET983570:UET983579 UOP983570:UOP983579 UYL983570:UYL983579 VIH983570:VIH983579 VSD983570:VSD983579 WBZ983570:WBZ983579 WLV983570:WLV983579 WVR983570:WVR983579">
      <formula1>-9.99999999999999E+26</formula1>
      <formula2>9.99999999999999E+31</formula2>
    </dataValidation>
    <dataValidation allowBlank="1" showInputMessage="1" showErrorMessage="1" promptTitle="Datos para efectos fiscales" prompt="Diligencie estas columnas si existen reclasificaciones,  únicamente para efectos fiscales.  _x000a_Tenga encuenta que el valor a registrar corresponde al valor contable, que hizo parte de la columna C._x000a_ubique en los conceptos de mayor similitud" sqref="JG65543:JH65543 TC65543:TD65543 ACY65543:ACZ65543 AMU65543:AMV65543 AWQ65543:AWR65543 BGM65543:BGN65543 BQI65543:BQJ65543 CAE65543:CAF65543 CKA65543:CKB65543 CTW65543:CTX65543 DDS65543:DDT65543 DNO65543:DNP65543 DXK65543:DXL65543 EHG65543:EHH65543 ERC65543:ERD65543 FAY65543:FAZ65543 FKU65543:FKV65543 FUQ65543:FUR65543 GEM65543:GEN65543 GOI65543:GOJ65543 GYE65543:GYF65543 HIA65543:HIB65543 HRW65543:HRX65543 IBS65543:IBT65543 ILO65543:ILP65543 IVK65543:IVL65543 JFG65543:JFH65543 JPC65543:JPD65543 JYY65543:JYZ65543 KIU65543:KIV65543 KSQ65543:KSR65543 LCM65543:LCN65543 LMI65543:LMJ65543 LWE65543:LWF65543 MGA65543:MGB65543 MPW65543:MPX65543 MZS65543:MZT65543 NJO65543:NJP65543 NTK65543:NTL65543 ODG65543:ODH65543 ONC65543:OND65543 OWY65543:OWZ65543 PGU65543:PGV65543 PQQ65543:PQR65543 QAM65543:QAN65543 QKI65543:QKJ65543 QUE65543:QUF65543 REA65543:REB65543 RNW65543:RNX65543 RXS65543:RXT65543 SHO65543:SHP65543 SRK65543:SRL65543 TBG65543:TBH65543 TLC65543:TLD65543 TUY65543:TUZ65543 UEU65543:UEV65543 UOQ65543:UOR65543 UYM65543:UYN65543 VII65543:VIJ65543 VSE65543:VSF65543 WCA65543:WCB65543 WLW65543:WLX65543 WVS65543:WVT65543 JG131079:JH131079 TC131079:TD131079 ACY131079:ACZ131079 AMU131079:AMV131079 AWQ131079:AWR131079 BGM131079:BGN131079 BQI131079:BQJ131079 CAE131079:CAF131079 CKA131079:CKB131079 CTW131079:CTX131079 DDS131079:DDT131079 DNO131079:DNP131079 DXK131079:DXL131079 EHG131079:EHH131079 ERC131079:ERD131079 FAY131079:FAZ131079 FKU131079:FKV131079 FUQ131079:FUR131079 GEM131079:GEN131079 GOI131079:GOJ131079 GYE131079:GYF131079 HIA131079:HIB131079 HRW131079:HRX131079 IBS131079:IBT131079 ILO131079:ILP131079 IVK131079:IVL131079 JFG131079:JFH131079 JPC131079:JPD131079 JYY131079:JYZ131079 KIU131079:KIV131079 KSQ131079:KSR131079 LCM131079:LCN131079 LMI131079:LMJ131079 LWE131079:LWF131079 MGA131079:MGB131079 MPW131079:MPX131079 MZS131079:MZT131079 NJO131079:NJP131079 NTK131079:NTL131079 ODG131079:ODH131079 ONC131079:OND131079 OWY131079:OWZ131079 PGU131079:PGV131079 PQQ131079:PQR131079 QAM131079:QAN131079 QKI131079:QKJ131079 QUE131079:QUF131079 REA131079:REB131079 RNW131079:RNX131079 RXS131079:RXT131079 SHO131079:SHP131079 SRK131079:SRL131079 TBG131079:TBH131079 TLC131079:TLD131079 TUY131079:TUZ131079 UEU131079:UEV131079 UOQ131079:UOR131079 UYM131079:UYN131079 VII131079:VIJ131079 VSE131079:VSF131079 WCA131079:WCB131079 WLW131079:WLX131079 WVS131079:WVT131079 JG196615:JH196615 TC196615:TD196615 ACY196615:ACZ196615 AMU196615:AMV196615 AWQ196615:AWR196615 BGM196615:BGN196615 BQI196615:BQJ196615 CAE196615:CAF196615 CKA196615:CKB196615 CTW196615:CTX196615 DDS196615:DDT196615 DNO196615:DNP196615 DXK196615:DXL196615 EHG196615:EHH196615 ERC196615:ERD196615 FAY196615:FAZ196615 FKU196615:FKV196615 FUQ196615:FUR196615 GEM196615:GEN196615 GOI196615:GOJ196615 GYE196615:GYF196615 HIA196615:HIB196615 HRW196615:HRX196615 IBS196615:IBT196615 ILO196615:ILP196615 IVK196615:IVL196615 JFG196615:JFH196615 JPC196615:JPD196615 JYY196615:JYZ196615 KIU196615:KIV196615 KSQ196615:KSR196615 LCM196615:LCN196615 LMI196615:LMJ196615 LWE196615:LWF196615 MGA196615:MGB196615 MPW196615:MPX196615 MZS196615:MZT196615 NJO196615:NJP196615 NTK196615:NTL196615 ODG196615:ODH196615 ONC196615:OND196615 OWY196615:OWZ196615 PGU196615:PGV196615 PQQ196615:PQR196615 QAM196615:QAN196615 QKI196615:QKJ196615 QUE196615:QUF196615 REA196615:REB196615 RNW196615:RNX196615 RXS196615:RXT196615 SHO196615:SHP196615 SRK196615:SRL196615 TBG196615:TBH196615 TLC196615:TLD196615 TUY196615:TUZ196615 UEU196615:UEV196615 UOQ196615:UOR196615 UYM196615:UYN196615 VII196615:VIJ196615 VSE196615:VSF196615 WCA196615:WCB196615 WLW196615:WLX196615 WVS196615:WVT196615 JG262151:JH262151 TC262151:TD262151 ACY262151:ACZ262151 AMU262151:AMV262151 AWQ262151:AWR262151 BGM262151:BGN262151 BQI262151:BQJ262151 CAE262151:CAF262151 CKA262151:CKB262151 CTW262151:CTX262151 DDS262151:DDT262151 DNO262151:DNP262151 DXK262151:DXL262151 EHG262151:EHH262151 ERC262151:ERD262151 FAY262151:FAZ262151 FKU262151:FKV262151 FUQ262151:FUR262151 GEM262151:GEN262151 GOI262151:GOJ262151 GYE262151:GYF262151 HIA262151:HIB262151 HRW262151:HRX262151 IBS262151:IBT262151 ILO262151:ILP262151 IVK262151:IVL262151 JFG262151:JFH262151 JPC262151:JPD262151 JYY262151:JYZ262151 KIU262151:KIV262151 KSQ262151:KSR262151 LCM262151:LCN262151 LMI262151:LMJ262151 LWE262151:LWF262151 MGA262151:MGB262151 MPW262151:MPX262151 MZS262151:MZT262151 NJO262151:NJP262151 NTK262151:NTL262151 ODG262151:ODH262151 ONC262151:OND262151 OWY262151:OWZ262151 PGU262151:PGV262151 PQQ262151:PQR262151 QAM262151:QAN262151 QKI262151:QKJ262151 QUE262151:QUF262151 REA262151:REB262151 RNW262151:RNX262151 RXS262151:RXT262151 SHO262151:SHP262151 SRK262151:SRL262151 TBG262151:TBH262151 TLC262151:TLD262151 TUY262151:TUZ262151 UEU262151:UEV262151 UOQ262151:UOR262151 UYM262151:UYN262151 VII262151:VIJ262151 VSE262151:VSF262151 WCA262151:WCB262151 WLW262151:WLX262151 WVS262151:WVT262151 JG327687:JH327687 TC327687:TD327687 ACY327687:ACZ327687 AMU327687:AMV327687 AWQ327687:AWR327687 BGM327687:BGN327687 BQI327687:BQJ327687 CAE327687:CAF327687 CKA327687:CKB327687 CTW327687:CTX327687 DDS327687:DDT327687 DNO327687:DNP327687 DXK327687:DXL327687 EHG327687:EHH327687 ERC327687:ERD327687 FAY327687:FAZ327687 FKU327687:FKV327687 FUQ327687:FUR327687 GEM327687:GEN327687 GOI327687:GOJ327687 GYE327687:GYF327687 HIA327687:HIB327687 HRW327687:HRX327687 IBS327687:IBT327687 ILO327687:ILP327687 IVK327687:IVL327687 JFG327687:JFH327687 JPC327687:JPD327687 JYY327687:JYZ327687 KIU327687:KIV327687 KSQ327687:KSR327687 LCM327687:LCN327687 LMI327687:LMJ327687 LWE327687:LWF327687 MGA327687:MGB327687 MPW327687:MPX327687 MZS327687:MZT327687 NJO327687:NJP327687 NTK327687:NTL327687 ODG327687:ODH327687 ONC327687:OND327687 OWY327687:OWZ327687 PGU327687:PGV327687 PQQ327687:PQR327687 QAM327687:QAN327687 QKI327687:QKJ327687 QUE327687:QUF327687 REA327687:REB327687 RNW327687:RNX327687 RXS327687:RXT327687 SHO327687:SHP327687 SRK327687:SRL327687 TBG327687:TBH327687 TLC327687:TLD327687 TUY327687:TUZ327687 UEU327687:UEV327687 UOQ327687:UOR327687 UYM327687:UYN327687 VII327687:VIJ327687 VSE327687:VSF327687 WCA327687:WCB327687 WLW327687:WLX327687 WVS327687:WVT327687 JG393223:JH393223 TC393223:TD393223 ACY393223:ACZ393223 AMU393223:AMV393223 AWQ393223:AWR393223 BGM393223:BGN393223 BQI393223:BQJ393223 CAE393223:CAF393223 CKA393223:CKB393223 CTW393223:CTX393223 DDS393223:DDT393223 DNO393223:DNP393223 DXK393223:DXL393223 EHG393223:EHH393223 ERC393223:ERD393223 FAY393223:FAZ393223 FKU393223:FKV393223 FUQ393223:FUR393223 GEM393223:GEN393223 GOI393223:GOJ393223 GYE393223:GYF393223 HIA393223:HIB393223 HRW393223:HRX393223 IBS393223:IBT393223 ILO393223:ILP393223 IVK393223:IVL393223 JFG393223:JFH393223 JPC393223:JPD393223 JYY393223:JYZ393223 KIU393223:KIV393223 KSQ393223:KSR393223 LCM393223:LCN393223 LMI393223:LMJ393223 LWE393223:LWF393223 MGA393223:MGB393223 MPW393223:MPX393223 MZS393223:MZT393223 NJO393223:NJP393223 NTK393223:NTL393223 ODG393223:ODH393223 ONC393223:OND393223 OWY393223:OWZ393223 PGU393223:PGV393223 PQQ393223:PQR393223 QAM393223:QAN393223 QKI393223:QKJ393223 QUE393223:QUF393223 REA393223:REB393223 RNW393223:RNX393223 RXS393223:RXT393223 SHO393223:SHP393223 SRK393223:SRL393223 TBG393223:TBH393223 TLC393223:TLD393223 TUY393223:TUZ393223 UEU393223:UEV393223 UOQ393223:UOR393223 UYM393223:UYN393223 VII393223:VIJ393223 VSE393223:VSF393223 WCA393223:WCB393223 WLW393223:WLX393223 WVS393223:WVT393223 JG458759:JH458759 TC458759:TD458759 ACY458759:ACZ458759 AMU458759:AMV458759 AWQ458759:AWR458759 BGM458759:BGN458759 BQI458759:BQJ458759 CAE458759:CAF458759 CKA458759:CKB458759 CTW458759:CTX458759 DDS458759:DDT458759 DNO458759:DNP458759 DXK458759:DXL458759 EHG458759:EHH458759 ERC458759:ERD458759 FAY458759:FAZ458759 FKU458759:FKV458759 FUQ458759:FUR458759 GEM458759:GEN458759 GOI458759:GOJ458759 GYE458759:GYF458759 HIA458759:HIB458759 HRW458759:HRX458759 IBS458759:IBT458759 ILO458759:ILP458759 IVK458759:IVL458759 JFG458759:JFH458759 JPC458759:JPD458759 JYY458759:JYZ458759 KIU458759:KIV458759 KSQ458759:KSR458759 LCM458759:LCN458759 LMI458759:LMJ458759 LWE458759:LWF458759 MGA458759:MGB458759 MPW458759:MPX458759 MZS458759:MZT458759 NJO458759:NJP458759 NTK458759:NTL458759 ODG458759:ODH458759 ONC458759:OND458759 OWY458759:OWZ458759 PGU458759:PGV458759 PQQ458759:PQR458759 QAM458759:QAN458759 QKI458759:QKJ458759 QUE458759:QUF458759 REA458759:REB458759 RNW458759:RNX458759 RXS458759:RXT458759 SHO458759:SHP458759 SRK458759:SRL458759 TBG458759:TBH458759 TLC458759:TLD458759 TUY458759:TUZ458759 UEU458759:UEV458759 UOQ458759:UOR458759 UYM458759:UYN458759 VII458759:VIJ458759 VSE458759:VSF458759 WCA458759:WCB458759 WLW458759:WLX458759 WVS458759:WVT458759 JG524295:JH524295 TC524295:TD524295 ACY524295:ACZ524295 AMU524295:AMV524295 AWQ524295:AWR524295 BGM524295:BGN524295 BQI524295:BQJ524295 CAE524295:CAF524295 CKA524295:CKB524295 CTW524295:CTX524295 DDS524295:DDT524295 DNO524295:DNP524295 DXK524295:DXL524295 EHG524295:EHH524295 ERC524295:ERD524295 FAY524295:FAZ524295 FKU524295:FKV524295 FUQ524295:FUR524295 GEM524295:GEN524295 GOI524295:GOJ524295 GYE524295:GYF524295 HIA524295:HIB524295 HRW524295:HRX524295 IBS524295:IBT524295 ILO524295:ILP524295 IVK524295:IVL524295 JFG524295:JFH524295 JPC524295:JPD524295 JYY524295:JYZ524295 KIU524295:KIV524295 KSQ524295:KSR524295 LCM524295:LCN524295 LMI524295:LMJ524295 LWE524295:LWF524295 MGA524295:MGB524295 MPW524295:MPX524295 MZS524295:MZT524295 NJO524295:NJP524295 NTK524295:NTL524295 ODG524295:ODH524295 ONC524295:OND524295 OWY524295:OWZ524295 PGU524295:PGV524295 PQQ524295:PQR524295 QAM524295:QAN524295 QKI524295:QKJ524295 QUE524295:QUF524295 REA524295:REB524295 RNW524295:RNX524295 RXS524295:RXT524295 SHO524295:SHP524295 SRK524295:SRL524295 TBG524295:TBH524295 TLC524295:TLD524295 TUY524295:TUZ524295 UEU524295:UEV524295 UOQ524295:UOR524295 UYM524295:UYN524295 VII524295:VIJ524295 VSE524295:VSF524295 WCA524295:WCB524295 WLW524295:WLX524295 WVS524295:WVT524295 JG589831:JH589831 TC589831:TD589831 ACY589831:ACZ589831 AMU589831:AMV589831 AWQ589831:AWR589831 BGM589831:BGN589831 BQI589831:BQJ589831 CAE589831:CAF589831 CKA589831:CKB589831 CTW589831:CTX589831 DDS589831:DDT589831 DNO589831:DNP589831 DXK589831:DXL589831 EHG589831:EHH589831 ERC589831:ERD589831 FAY589831:FAZ589831 FKU589831:FKV589831 FUQ589831:FUR589831 GEM589831:GEN589831 GOI589831:GOJ589831 GYE589831:GYF589831 HIA589831:HIB589831 HRW589831:HRX589831 IBS589831:IBT589831 ILO589831:ILP589831 IVK589831:IVL589831 JFG589831:JFH589831 JPC589831:JPD589831 JYY589831:JYZ589831 KIU589831:KIV589831 KSQ589831:KSR589831 LCM589831:LCN589831 LMI589831:LMJ589831 LWE589831:LWF589831 MGA589831:MGB589831 MPW589831:MPX589831 MZS589831:MZT589831 NJO589831:NJP589831 NTK589831:NTL589831 ODG589831:ODH589831 ONC589831:OND589831 OWY589831:OWZ589831 PGU589831:PGV589831 PQQ589831:PQR589831 QAM589831:QAN589831 QKI589831:QKJ589831 QUE589831:QUF589831 REA589831:REB589831 RNW589831:RNX589831 RXS589831:RXT589831 SHO589831:SHP589831 SRK589831:SRL589831 TBG589831:TBH589831 TLC589831:TLD589831 TUY589831:TUZ589831 UEU589831:UEV589831 UOQ589831:UOR589831 UYM589831:UYN589831 VII589831:VIJ589831 VSE589831:VSF589831 WCA589831:WCB589831 WLW589831:WLX589831 WVS589831:WVT589831 JG655367:JH655367 TC655367:TD655367 ACY655367:ACZ655367 AMU655367:AMV655367 AWQ655367:AWR655367 BGM655367:BGN655367 BQI655367:BQJ655367 CAE655367:CAF655367 CKA655367:CKB655367 CTW655367:CTX655367 DDS655367:DDT655367 DNO655367:DNP655367 DXK655367:DXL655367 EHG655367:EHH655367 ERC655367:ERD655367 FAY655367:FAZ655367 FKU655367:FKV655367 FUQ655367:FUR655367 GEM655367:GEN655367 GOI655367:GOJ655367 GYE655367:GYF655367 HIA655367:HIB655367 HRW655367:HRX655367 IBS655367:IBT655367 ILO655367:ILP655367 IVK655367:IVL655367 JFG655367:JFH655367 JPC655367:JPD655367 JYY655367:JYZ655367 KIU655367:KIV655367 KSQ655367:KSR655367 LCM655367:LCN655367 LMI655367:LMJ655367 LWE655367:LWF655367 MGA655367:MGB655367 MPW655367:MPX655367 MZS655367:MZT655367 NJO655367:NJP655367 NTK655367:NTL655367 ODG655367:ODH655367 ONC655367:OND655367 OWY655367:OWZ655367 PGU655367:PGV655367 PQQ655367:PQR655367 QAM655367:QAN655367 QKI655367:QKJ655367 QUE655367:QUF655367 REA655367:REB655367 RNW655367:RNX655367 RXS655367:RXT655367 SHO655367:SHP655367 SRK655367:SRL655367 TBG655367:TBH655367 TLC655367:TLD655367 TUY655367:TUZ655367 UEU655367:UEV655367 UOQ655367:UOR655367 UYM655367:UYN655367 VII655367:VIJ655367 VSE655367:VSF655367 WCA655367:WCB655367 WLW655367:WLX655367 WVS655367:WVT655367 JG720903:JH720903 TC720903:TD720903 ACY720903:ACZ720903 AMU720903:AMV720903 AWQ720903:AWR720903 BGM720903:BGN720903 BQI720903:BQJ720903 CAE720903:CAF720903 CKA720903:CKB720903 CTW720903:CTX720903 DDS720903:DDT720903 DNO720903:DNP720903 DXK720903:DXL720903 EHG720903:EHH720903 ERC720903:ERD720903 FAY720903:FAZ720903 FKU720903:FKV720903 FUQ720903:FUR720903 GEM720903:GEN720903 GOI720903:GOJ720903 GYE720903:GYF720903 HIA720903:HIB720903 HRW720903:HRX720903 IBS720903:IBT720903 ILO720903:ILP720903 IVK720903:IVL720903 JFG720903:JFH720903 JPC720903:JPD720903 JYY720903:JYZ720903 KIU720903:KIV720903 KSQ720903:KSR720903 LCM720903:LCN720903 LMI720903:LMJ720903 LWE720903:LWF720903 MGA720903:MGB720903 MPW720903:MPX720903 MZS720903:MZT720903 NJO720903:NJP720903 NTK720903:NTL720903 ODG720903:ODH720903 ONC720903:OND720903 OWY720903:OWZ720903 PGU720903:PGV720903 PQQ720903:PQR720903 QAM720903:QAN720903 QKI720903:QKJ720903 QUE720903:QUF720903 REA720903:REB720903 RNW720903:RNX720903 RXS720903:RXT720903 SHO720903:SHP720903 SRK720903:SRL720903 TBG720903:TBH720903 TLC720903:TLD720903 TUY720903:TUZ720903 UEU720903:UEV720903 UOQ720903:UOR720903 UYM720903:UYN720903 VII720903:VIJ720903 VSE720903:VSF720903 WCA720903:WCB720903 WLW720903:WLX720903 WVS720903:WVT720903 JG786439:JH786439 TC786439:TD786439 ACY786439:ACZ786439 AMU786439:AMV786439 AWQ786439:AWR786439 BGM786439:BGN786439 BQI786439:BQJ786439 CAE786439:CAF786439 CKA786439:CKB786439 CTW786439:CTX786439 DDS786439:DDT786439 DNO786439:DNP786439 DXK786439:DXL786439 EHG786439:EHH786439 ERC786439:ERD786439 FAY786439:FAZ786439 FKU786439:FKV786439 FUQ786439:FUR786439 GEM786439:GEN786439 GOI786439:GOJ786439 GYE786439:GYF786439 HIA786439:HIB786439 HRW786439:HRX786439 IBS786439:IBT786439 ILO786439:ILP786439 IVK786439:IVL786439 JFG786439:JFH786439 JPC786439:JPD786439 JYY786439:JYZ786439 KIU786439:KIV786439 KSQ786439:KSR786439 LCM786439:LCN786439 LMI786439:LMJ786439 LWE786439:LWF786439 MGA786439:MGB786439 MPW786439:MPX786439 MZS786439:MZT786439 NJO786439:NJP786439 NTK786439:NTL786439 ODG786439:ODH786439 ONC786439:OND786439 OWY786439:OWZ786439 PGU786439:PGV786439 PQQ786439:PQR786439 QAM786439:QAN786439 QKI786439:QKJ786439 QUE786439:QUF786439 REA786439:REB786439 RNW786439:RNX786439 RXS786439:RXT786439 SHO786439:SHP786439 SRK786439:SRL786439 TBG786439:TBH786439 TLC786439:TLD786439 TUY786439:TUZ786439 UEU786439:UEV786439 UOQ786439:UOR786439 UYM786439:UYN786439 VII786439:VIJ786439 VSE786439:VSF786439 WCA786439:WCB786439 WLW786439:WLX786439 WVS786439:WVT786439 JG851975:JH851975 TC851975:TD851975 ACY851975:ACZ851975 AMU851975:AMV851975 AWQ851975:AWR851975 BGM851975:BGN851975 BQI851975:BQJ851975 CAE851975:CAF851975 CKA851975:CKB851975 CTW851975:CTX851975 DDS851975:DDT851975 DNO851975:DNP851975 DXK851975:DXL851975 EHG851975:EHH851975 ERC851975:ERD851975 FAY851975:FAZ851975 FKU851975:FKV851975 FUQ851975:FUR851975 GEM851975:GEN851975 GOI851975:GOJ851975 GYE851975:GYF851975 HIA851975:HIB851975 HRW851975:HRX851975 IBS851975:IBT851975 ILO851975:ILP851975 IVK851975:IVL851975 JFG851975:JFH851975 JPC851975:JPD851975 JYY851975:JYZ851975 KIU851975:KIV851975 KSQ851975:KSR851975 LCM851975:LCN851975 LMI851975:LMJ851975 LWE851975:LWF851975 MGA851975:MGB851975 MPW851975:MPX851975 MZS851975:MZT851975 NJO851975:NJP851975 NTK851975:NTL851975 ODG851975:ODH851975 ONC851975:OND851975 OWY851975:OWZ851975 PGU851975:PGV851975 PQQ851975:PQR851975 QAM851975:QAN851975 QKI851975:QKJ851975 QUE851975:QUF851975 REA851975:REB851975 RNW851975:RNX851975 RXS851975:RXT851975 SHO851975:SHP851975 SRK851975:SRL851975 TBG851975:TBH851975 TLC851975:TLD851975 TUY851975:TUZ851975 UEU851975:UEV851975 UOQ851975:UOR851975 UYM851975:UYN851975 VII851975:VIJ851975 VSE851975:VSF851975 WCA851975:WCB851975 WLW851975:WLX851975 WVS851975:WVT851975 JG917511:JH917511 TC917511:TD917511 ACY917511:ACZ917511 AMU917511:AMV917511 AWQ917511:AWR917511 BGM917511:BGN917511 BQI917511:BQJ917511 CAE917511:CAF917511 CKA917511:CKB917511 CTW917511:CTX917511 DDS917511:DDT917511 DNO917511:DNP917511 DXK917511:DXL917511 EHG917511:EHH917511 ERC917511:ERD917511 FAY917511:FAZ917511 FKU917511:FKV917511 FUQ917511:FUR917511 GEM917511:GEN917511 GOI917511:GOJ917511 GYE917511:GYF917511 HIA917511:HIB917511 HRW917511:HRX917511 IBS917511:IBT917511 ILO917511:ILP917511 IVK917511:IVL917511 JFG917511:JFH917511 JPC917511:JPD917511 JYY917511:JYZ917511 KIU917511:KIV917511 KSQ917511:KSR917511 LCM917511:LCN917511 LMI917511:LMJ917511 LWE917511:LWF917511 MGA917511:MGB917511 MPW917511:MPX917511 MZS917511:MZT917511 NJO917511:NJP917511 NTK917511:NTL917511 ODG917511:ODH917511 ONC917511:OND917511 OWY917511:OWZ917511 PGU917511:PGV917511 PQQ917511:PQR917511 QAM917511:QAN917511 QKI917511:QKJ917511 QUE917511:QUF917511 REA917511:REB917511 RNW917511:RNX917511 RXS917511:RXT917511 SHO917511:SHP917511 SRK917511:SRL917511 TBG917511:TBH917511 TLC917511:TLD917511 TUY917511:TUZ917511 UEU917511:UEV917511 UOQ917511:UOR917511 UYM917511:UYN917511 VII917511:VIJ917511 VSE917511:VSF917511 WCA917511:WCB917511 WLW917511:WLX917511 WVS917511:WVT917511 JG983047:JH983047 TC983047:TD983047 ACY983047:ACZ983047 AMU983047:AMV983047 AWQ983047:AWR983047 BGM983047:BGN983047 BQI983047:BQJ983047 CAE983047:CAF983047 CKA983047:CKB983047 CTW983047:CTX983047 DDS983047:DDT983047 DNO983047:DNP983047 DXK983047:DXL983047 EHG983047:EHH983047 ERC983047:ERD983047 FAY983047:FAZ983047 FKU983047:FKV983047 FUQ983047:FUR983047 GEM983047:GEN983047 GOI983047:GOJ983047 GYE983047:GYF983047 HIA983047:HIB983047 HRW983047:HRX983047 IBS983047:IBT983047 ILO983047:ILP983047 IVK983047:IVL983047 JFG983047:JFH983047 JPC983047:JPD983047 JYY983047:JYZ983047 KIU983047:KIV983047 KSQ983047:KSR983047 LCM983047:LCN983047 LMI983047:LMJ983047 LWE983047:LWF983047 MGA983047:MGB983047 MPW983047:MPX983047 MZS983047:MZT983047 NJO983047:NJP983047 NTK983047:NTL983047 ODG983047:ODH983047 ONC983047:OND983047 OWY983047:OWZ983047 PGU983047:PGV983047 PQQ983047:PQR983047 QAM983047:QAN983047 QKI983047:QKJ983047 QUE983047:QUF983047 REA983047:REB983047 RNW983047:RNX983047 RXS983047:RXT983047 SHO983047:SHP983047 SRK983047:SRL983047 TBG983047:TBH983047 TLC983047:TLD983047 TUY983047:TUZ983047 UEU983047:UEV983047 UOQ983047:UOR983047 UYM983047:UYN983047 VII983047:VIJ983047 VSE983047:VSF983047 WCA983047:WCB983047 WLW983047:WLX983047 WVS983047:WVT983047"/>
    <dataValidation type="whole" operator="greaterThanOrEqual" allowBlank="1" showInputMessage="1" showErrorMessage="1" sqref="N496:R549 N552:R559 N607:O618 P10:Q141 R579:R604 N10 N18:N20 N24:N25 N35:N39 N55 N59 N62 N65 N71 N81 N91 N104 N111 N116 N128:N131 N140:N141">
      <formula1>0</formula1>
    </dataValidation>
    <dataValidation type="whole" operator="greaterThanOrEqual" allowBlank="1" showInputMessage="1" showErrorMessage="1" error="Valor debe ser mayor o igual que 0" sqref="R630:R654 N202:N204 O204:R204 N450:R492 R566:R573 N622:N654 O360:R360 P206:Q352 P354:Q359 N143 N160 N165 N190:R190 N206 N212:N213 N218 N239 N264:N265 N270 N291 N316 N326 N329 N335 N345 N353:R353 N357 N359:N360">
      <formula1>0</formula1>
    </dataValidation>
  </dataValidations>
  <pageMargins left="0.70866141732283472" right="0.51181102362204722" top="0.74803149606299213" bottom="0.74803149606299213" header="0.31496062992125984" footer="0.31496062992125984"/>
  <pageSetup scale="70" orientation="landscape" r:id="rId1"/>
  <headerFooter>
    <oddFooter>&amp;R&amp;P</oddFooter>
  </headerFooter>
  <drawing r:id="rId2"/>
  <extLst>
    <ext xmlns:x14="http://schemas.microsoft.com/office/spreadsheetml/2009/9/main" uri="{CCE6A557-97BC-4b89-ADB6-D9C93CAAB3DF}">
      <x14:dataValidations xmlns:xm="http://schemas.microsoft.com/office/excel/2006/main" count="3">
        <x14:dataValidation type="decimal" operator="greaterThanOrEqual" allowBlank="1" showInputMessage="1" showErrorMessage="1" error="Valor debe ser mayor o igual 0">
          <x14:formula1>
            <xm:f>0</xm:f>
          </x14:formula1>
          <xm:sqref>N65743:O65754 JF65743:JF65754 TB65743:TB65754 ACX65743:ACX65754 AMT65743:AMT65754 AWP65743:AWP65754 BGL65743:BGL65754 BQH65743:BQH65754 CAD65743:CAD65754 CJZ65743:CJZ65754 CTV65743:CTV65754 DDR65743:DDR65754 DNN65743:DNN65754 DXJ65743:DXJ65754 EHF65743:EHF65754 ERB65743:ERB65754 FAX65743:FAX65754 FKT65743:FKT65754 FUP65743:FUP65754 GEL65743:GEL65754 GOH65743:GOH65754 GYD65743:GYD65754 HHZ65743:HHZ65754 HRV65743:HRV65754 IBR65743:IBR65754 ILN65743:ILN65754 IVJ65743:IVJ65754 JFF65743:JFF65754 JPB65743:JPB65754 JYX65743:JYX65754 KIT65743:KIT65754 KSP65743:KSP65754 LCL65743:LCL65754 LMH65743:LMH65754 LWD65743:LWD65754 MFZ65743:MFZ65754 MPV65743:MPV65754 MZR65743:MZR65754 NJN65743:NJN65754 NTJ65743:NTJ65754 ODF65743:ODF65754 ONB65743:ONB65754 OWX65743:OWX65754 PGT65743:PGT65754 PQP65743:PQP65754 QAL65743:QAL65754 QKH65743:QKH65754 QUD65743:QUD65754 RDZ65743:RDZ65754 RNV65743:RNV65754 RXR65743:RXR65754 SHN65743:SHN65754 SRJ65743:SRJ65754 TBF65743:TBF65754 TLB65743:TLB65754 TUX65743:TUX65754 UET65743:UET65754 UOP65743:UOP65754 UYL65743:UYL65754 VIH65743:VIH65754 VSD65743:VSD65754 WBZ65743:WBZ65754 WLV65743:WLV65754 WVR65743:WVR65754 N131279:O131290 JF131279:JF131290 TB131279:TB131290 ACX131279:ACX131290 AMT131279:AMT131290 AWP131279:AWP131290 BGL131279:BGL131290 BQH131279:BQH131290 CAD131279:CAD131290 CJZ131279:CJZ131290 CTV131279:CTV131290 DDR131279:DDR131290 DNN131279:DNN131290 DXJ131279:DXJ131290 EHF131279:EHF131290 ERB131279:ERB131290 FAX131279:FAX131290 FKT131279:FKT131290 FUP131279:FUP131290 GEL131279:GEL131290 GOH131279:GOH131290 GYD131279:GYD131290 HHZ131279:HHZ131290 HRV131279:HRV131290 IBR131279:IBR131290 ILN131279:ILN131290 IVJ131279:IVJ131290 JFF131279:JFF131290 JPB131279:JPB131290 JYX131279:JYX131290 KIT131279:KIT131290 KSP131279:KSP131290 LCL131279:LCL131290 LMH131279:LMH131290 LWD131279:LWD131290 MFZ131279:MFZ131290 MPV131279:MPV131290 MZR131279:MZR131290 NJN131279:NJN131290 NTJ131279:NTJ131290 ODF131279:ODF131290 ONB131279:ONB131290 OWX131279:OWX131290 PGT131279:PGT131290 PQP131279:PQP131290 QAL131279:QAL131290 QKH131279:QKH131290 QUD131279:QUD131290 RDZ131279:RDZ131290 RNV131279:RNV131290 RXR131279:RXR131290 SHN131279:SHN131290 SRJ131279:SRJ131290 TBF131279:TBF131290 TLB131279:TLB131290 TUX131279:TUX131290 UET131279:UET131290 UOP131279:UOP131290 UYL131279:UYL131290 VIH131279:VIH131290 VSD131279:VSD131290 WBZ131279:WBZ131290 WLV131279:WLV131290 WVR131279:WVR131290 N196815:O196826 JF196815:JF196826 TB196815:TB196826 ACX196815:ACX196826 AMT196815:AMT196826 AWP196815:AWP196826 BGL196815:BGL196826 BQH196815:BQH196826 CAD196815:CAD196826 CJZ196815:CJZ196826 CTV196815:CTV196826 DDR196815:DDR196826 DNN196815:DNN196826 DXJ196815:DXJ196826 EHF196815:EHF196826 ERB196815:ERB196826 FAX196815:FAX196826 FKT196815:FKT196826 FUP196815:FUP196826 GEL196815:GEL196826 GOH196815:GOH196826 GYD196815:GYD196826 HHZ196815:HHZ196826 HRV196815:HRV196826 IBR196815:IBR196826 ILN196815:ILN196826 IVJ196815:IVJ196826 JFF196815:JFF196826 JPB196815:JPB196826 JYX196815:JYX196826 KIT196815:KIT196826 KSP196815:KSP196826 LCL196815:LCL196826 LMH196815:LMH196826 LWD196815:LWD196826 MFZ196815:MFZ196826 MPV196815:MPV196826 MZR196815:MZR196826 NJN196815:NJN196826 NTJ196815:NTJ196826 ODF196815:ODF196826 ONB196815:ONB196826 OWX196815:OWX196826 PGT196815:PGT196826 PQP196815:PQP196826 QAL196815:QAL196826 QKH196815:QKH196826 QUD196815:QUD196826 RDZ196815:RDZ196826 RNV196815:RNV196826 RXR196815:RXR196826 SHN196815:SHN196826 SRJ196815:SRJ196826 TBF196815:TBF196826 TLB196815:TLB196826 TUX196815:TUX196826 UET196815:UET196826 UOP196815:UOP196826 UYL196815:UYL196826 VIH196815:VIH196826 VSD196815:VSD196826 WBZ196815:WBZ196826 WLV196815:WLV196826 WVR196815:WVR196826 N262351:O262362 JF262351:JF262362 TB262351:TB262362 ACX262351:ACX262362 AMT262351:AMT262362 AWP262351:AWP262362 BGL262351:BGL262362 BQH262351:BQH262362 CAD262351:CAD262362 CJZ262351:CJZ262362 CTV262351:CTV262362 DDR262351:DDR262362 DNN262351:DNN262362 DXJ262351:DXJ262362 EHF262351:EHF262362 ERB262351:ERB262362 FAX262351:FAX262362 FKT262351:FKT262362 FUP262351:FUP262362 GEL262351:GEL262362 GOH262351:GOH262362 GYD262351:GYD262362 HHZ262351:HHZ262362 HRV262351:HRV262362 IBR262351:IBR262362 ILN262351:ILN262362 IVJ262351:IVJ262362 JFF262351:JFF262362 JPB262351:JPB262362 JYX262351:JYX262362 KIT262351:KIT262362 KSP262351:KSP262362 LCL262351:LCL262362 LMH262351:LMH262362 LWD262351:LWD262362 MFZ262351:MFZ262362 MPV262351:MPV262362 MZR262351:MZR262362 NJN262351:NJN262362 NTJ262351:NTJ262362 ODF262351:ODF262362 ONB262351:ONB262362 OWX262351:OWX262362 PGT262351:PGT262362 PQP262351:PQP262362 QAL262351:QAL262362 QKH262351:QKH262362 QUD262351:QUD262362 RDZ262351:RDZ262362 RNV262351:RNV262362 RXR262351:RXR262362 SHN262351:SHN262362 SRJ262351:SRJ262362 TBF262351:TBF262362 TLB262351:TLB262362 TUX262351:TUX262362 UET262351:UET262362 UOP262351:UOP262362 UYL262351:UYL262362 VIH262351:VIH262362 VSD262351:VSD262362 WBZ262351:WBZ262362 WLV262351:WLV262362 WVR262351:WVR262362 N327887:O327898 JF327887:JF327898 TB327887:TB327898 ACX327887:ACX327898 AMT327887:AMT327898 AWP327887:AWP327898 BGL327887:BGL327898 BQH327887:BQH327898 CAD327887:CAD327898 CJZ327887:CJZ327898 CTV327887:CTV327898 DDR327887:DDR327898 DNN327887:DNN327898 DXJ327887:DXJ327898 EHF327887:EHF327898 ERB327887:ERB327898 FAX327887:FAX327898 FKT327887:FKT327898 FUP327887:FUP327898 GEL327887:GEL327898 GOH327887:GOH327898 GYD327887:GYD327898 HHZ327887:HHZ327898 HRV327887:HRV327898 IBR327887:IBR327898 ILN327887:ILN327898 IVJ327887:IVJ327898 JFF327887:JFF327898 JPB327887:JPB327898 JYX327887:JYX327898 KIT327887:KIT327898 KSP327887:KSP327898 LCL327887:LCL327898 LMH327887:LMH327898 LWD327887:LWD327898 MFZ327887:MFZ327898 MPV327887:MPV327898 MZR327887:MZR327898 NJN327887:NJN327898 NTJ327887:NTJ327898 ODF327887:ODF327898 ONB327887:ONB327898 OWX327887:OWX327898 PGT327887:PGT327898 PQP327887:PQP327898 QAL327887:QAL327898 QKH327887:QKH327898 QUD327887:QUD327898 RDZ327887:RDZ327898 RNV327887:RNV327898 RXR327887:RXR327898 SHN327887:SHN327898 SRJ327887:SRJ327898 TBF327887:TBF327898 TLB327887:TLB327898 TUX327887:TUX327898 UET327887:UET327898 UOP327887:UOP327898 UYL327887:UYL327898 VIH327887:VIH327898 VSD327887:VSD327898 WBZ327887:WBZ327898 WLV327887:WLV327898 WVR327887:WVR327898 N393423:O393434 JF393423:JF393434 TB393423:TB393434 ACX393423:ACX393434 AMT393423:AMT393434 AWP393423:AWP393434 BGL393423:BGL393434 BQH393423:BQH393434 CAD393423:CAD393434 CJZ393423:CJZ393434 CTV393423:CTV393434 DDR393423:DDR393434 DNN393423:DNN393434 DXJ393423:DXJ393434 EHF393423:EHF393434 ERB393423:ERB393434 FAX393423:FAX393434 FKT393423:FKT393434 FUP393423:FUP393434 GEL393423:GEL393434 GOH393423:GOH393434 GYD393423:GYD393434 HHZ393423:HHZ393434 HRV393423:HRV393434 IBR393423:IBR393434 ILN393423:ILN393434 IVJ393423:IVJ393434 JFF393423:JFF393434 JPB393423:JPB393434 JYX393423:JYX393434 KIT393423:KIT393434 KSP393423:KSP393434 LCL393423:LCL393434 LMH393423:LMH393434 LWD393423:LWD393434 MFZ393423:MFZ393434 MPV393423:MPV393434 MZR393423:MZR393434 NJN393423:NJN393434 NTJ393423:NTJ393434 ODF393423:ODF393434 ONB393423:ONB393434 OWX393423:OWX393434 PGT393423:PGT393434 PQP393423:PQP393434 QAL393423:QAL393434 QKH393423:QKH393434 QUD393423:QUD393434 RDZ393423:RDZ393434 RNV393423:RNV393434 RXR393423:RXR393434 SHN393423:SHN393434 SRJ393423:SRJ393434 TBF393423:TBF393434 TLB393423:TLB393434 TUX393423:TUX393434 UET393423:UET393434 UOP393423:UOP393434 UYL393423:UYL393434 VIH393423:VIH393434 VSD393423:VSD393434 WBZ393423:WBZ393434 WLV393423:WLV393434 WVR393423:WVR393434 N458959:O458970 JF458959:JF458970 TB458959:TB458970 ACX458959:ACX458970 AMT458959:AMT458970 AWP458959:AWP458970 BGL458959:BGL458970 BQH458959:BQH458970 CAD458959:CAD458970 CJZ458959:CJZ458970 CTV458959:CTV458970 DDR458959:DDR458970 DNN458959:DNN458970 DXJ458959:DXJ458970 EHF458959:EHF458970 ERB458959:ERB458970 FAX458959:FAX458970 FKT458959:FKT458970 FUP458959:FUP458970 GEL458959:GEL458970 GOH458959:GOH458970 GYD458959:GYD458970 HHZ458959:HHZ458970 HRV458959:HRV458970 IBR458959:IBR458970 ILN458959:ILN458970 IVJ458959:IVJ458970 JFF458959:JFF458970 JPB458959:JPB458970 JYX458959:JYX458970 KIT458959:KIT458970 KSP458959:KSP458970 LCL458959:LCL458970 LMH458959:LMH458970 LWD458959:LWD458970 MFZ458959:MFZ458970 MPV458959:MPV458970 MZR458959:MZR458970 NJN458959:NJN458970 NTJ458959:NTJ458970 ODF458959:ODF458970 ONB458959:ONB458970 OWX458959:OWX458970 PGT458959:PGT458970 PQP458959:PQP458970 QAL458959:QAL458970 QKH458959:QKH458970 QUD458959:QUD458970 RDZ458959:RDZ458970 RNV458959:RNV458970 RXR458959:RXR458970 SHN458959:SHN458970 SRJ458959:SRJ458970 TBF458959:TBF458970 TLB458959:TLB458970 TUX458959:TUX458970 UET458959:UET458970 UOP458959:UOP458970 UYL458959:UYL458970 VIH458959:VIH458970 VSD458959:VSD458970 WBZ458959:WBZ458970 WLV458959:WLV458970 WVR458959:WVR458970 N524495:O524506 JF524495:JF524506 TB524495:TB524506 ACX524495:ACX524506 AMT524495:AMT524506 AWP524495:AWP524506 BGL524495:BGL524506 BQH524495:BQH524506 CAD524495:CAD524506 CJZ524495:CJZ524506 CTV524495:CTV524506 DDR524495:DDR524506 DNN524495:DNN524506 DXJ524495:DXJ524506 EHF524495:EHF524506 ERB524495:ERB524506 FAX524495:FAX524506 FKT524495:FKT524506 FUP524495:FUP524506 GEL524495:GEL524506 GOH524495:GOH524506 GYD524495:GYD524506 HHZ524495:HHZ524506 HRV524495:HRV524506 IBR524495:IBR524506 ILN524495:ILN524506 IVJ524495:IVJ524506 JFF524495:JFF524506 JPB524495:JPB524506 JYX524495:JYX524506 KIT524495:KIT524506 KSP524495:KSP524506 LCL524495:LCL524506 LMH524495:LMH524506 LWD524495:LWD524506 MFZ524495:MFZ524506 MPV524495:MPV524506 MZR524495:MZR524506 NJN524495:NJN524506 NTJ524495:NTJ524506 ODF524495:ODF524506 ONB524495:ONB524506 OWX524495:OWX524506 PGT524495:PGT524506 PQP524495:PQP524506 QAL524495:QAL524506 QKH524495:QKH524506 QUD524495:QUD524506 RDZ524495:RDZ524506 RNV524495:RNV524506 RXR524495:RXR524506 SHN524495:SHN524506 SRJ524495:SRJ524506 TBF524495:TBF524506 TLB524495:TLB524506 TUX524495:TUX524506 UET524495:UET524506 UOP524495:UOP524506 UYL524495:UYL524506 VIH524495:VIH524506 VSD524495:VSD524506 WBZ524495:WBZ524506 WLV524495:WLV524506 WVR524495:WVR524506 N590031:O590042 JF590031:JF590042 TB590031:TB590042 ACX590031:ACX590042 AMT590031:AMT590042 AWP590031:AWP590042 BGL590031:BGL590042 BQH590031:BQH590042 CAD590031:CAD590042 CJZ590031:CJZ590042 CTV590031:CTV590042 DDR590031:DDR590042 DNN590031:DNN590042 DXJ590031:DXJ590042 EHF590031:EHF590042 ERB590031:ERB590042 FAX590031:FAX590042 FKT590031:FKT590042 FUP590031:FUP590042 GEL590031:GEL590042 GOH590031:GOH590042 GYD590031:GYD590042 HHZ590031:HHZ590042 HRV590031:HRV590042 IBR590031:IBR590042 ILN590031:ILN590042 IVJ590031:IVJ590042 JFF590031:JFF590042 JPB590031:JPB590042 JYX590031:JYX590042 KIT590031:KIT590042 KSP590031:KSP590042 LCL590031:LCL590042 LMH590031:LMH590042 LWD590031:LWD590042 MFZ590031:MFZ590042 MPV590031:MPV590042 MZR590031:MZR590042 NJN590031:NJN590042 NTJ590031:NTJ590042 ODF590031:ODF590042 ONB590031:ONB590042 OWX590031:OWX590042 PGT590031:PGT590042 PQP590031:PQP590042 QAL590031:QAL590042 QKH590031:QKH590042 QUD590031:QUD590042 RDZ590031:RDZ590042 RNV590031:RNV590042 RXR590031:RXR590042 SHN590031:SHN590042 SRJ590031:SRJ590042 TBF590031:TBF590042 TLB590031:TLB590042 TUX590031:TUX590042 UET590031:UET590042 UOP590031:UOP590042 UYL590031:UYL590042 VIH590031:VIH590042 VSD590031:VSD590042 WBZ590031:WBZ590042 WLV590031:WLV590042 WVR590031:WVR590042 N655567:O655578 JF655567:JF655578 TB655567:TB655578 ACX655567:ACX655578 AMT655567:AMT655578 AWP655567:AWP655578 BGL655567:BGL655578 BQH655567:BQH655578 CAD655567:CAD655578 CJZ655567:CJZ655578 CTV655567:CTV655578 DDR655567:DDR655578 DNN655567:DNN655578 DXJ655567:DXJ655578 EHF655567:EHF655578 ERB655567:ERB655578 FAX655567:FAX655578 FKT655567:FKT655578 FUP655567:FUP655578 GEL655567:GEL655578 GOH655567:GOH655578 GYD655567:GYD655578 HHZ655567:HHZ655578 HRV655567:HRV655578 IBR655567:IBR655578 ILN655567:ILN655578 IVJ655567:IVJ655578 JFF655567:JFF655578 JPB655567:JPB655578 JYX655567:JYX655578 KIT655567:KIT655578 KSP655567:KSP655578 LCL655567:LCL655578 LMH655567:LMH655578 LWD655567:LWD655578 MFZ655567:MFZ655578 MPV655567:MPV655578 MZR655567:MZR655578 NJN655567:NJN655578 NTJ655567:NTJ655578 ODF655567:ODF655578 ONB655567:ONB655578 OWX655567:OWX655578 PGT655567:PGT655578 PQP655567:PQP655578 QAL655567:QAL655578 QKH655567:QKH655578 QUD655567:QUD655578 RDZ655567:RDZ655578 RNV655567:RNV655578 RXR655567:RXR655578 SHN655567:SHN655578 SRJ655567:SRJ655578 TBF655567:TBF655578 TLB655567:TLB655578 TUX655567:TUX655578 UET655567:UET655578 UOP655567:UOP655578 UYL655567:UYL655578 VIH655567:VIH655578 VSD655567:VSD655578 WBZ655567:WBZ655578 WLV655567:WLV655578 WVR655567:WVR655578 N721103:O721114 JF721103:JF721114 TB721103:TB721114 ACX721103:ACX721114 AMT721103:AMT721114 AWP721103:AWP721114 BGL721103:BGL721114 BQH721103:BQH721114 CAD721103:CAD721114 CJZ721103:CJZ721114 CTV721103:CTV721114 DDR721103:DDR721114 DNN721103:DNN721114 DXJ721103:DXJ721114 EHF721103:EHF721114 ERB721103:ERB721114 FAX721103:FAX721114 FKT721103:FKT721114 FUP721103:FUP721114 GEL721103:GEL721114 GOH721103:GOH721114 GYD721103:GYD721114 HHZ721103:HHZ721114 HRV721103:HRV721114 IBR721103:IBR721114 ILN721103:ILN721114 IVJ721103:IVJ721114 JFF721103:JFF721114 JPB721103:JPB721114 JYX721103:JYX721114 KIT721103:KIT721114 KSP721103:KSP721114 LCL721103:LCL721114 LMH721103:LMH721114 LWD721103:LWD721114 MFZ721103:MFZ721114 MPV721103:MPV721114 MZR721103:MZR721114 NJN721103:NJN721114 NTJ721103:NTJ721114 ODF721103:ODF721114 ONB721103:ONB721114 OWX721103:OWX721114 PGT721103:PGT721114 PQP721103:PQP721114 QAL721103:QAL721114 QKH721103:QKH721114 QUD721103:QUD721114 RDZ721103:RDZ721114 RNV721103:RNV721114 RXR721103:RXR721114 SHN721103:SHN721114 SRJ721103:SRJ721114 TBF721103:TBF721114 TLB721103:TLB721114 TUX721103:TUX721114 UET721103:UET721114 UOP721103:UOP721114 UYL721103:UYL721114 VIH721103:VIH721114 VSD721103:VSD721114 WBZ721103:WBZ721114 WLV721103:WLV721114 WVR721103:WVR721114 N786639:O786650 JF786639:JF786650 TB786639:TB786650 ACX786639:ACX786650 AMT786639:AMT786650 AWP786639:AWP786650 BGL786639:BGL786650 BQH786639:BQH786650 CAD786639:CAD786650 CJZ786639:CJZ786650 CTV786639:CTV786650 DDR786639:DDR786650 DNN786639:DNN786650 DXJ786639:DXJ786650 EHF786639:EHF786650 ERB786639:ERB786650 FAX786639:FAX786650 FKT786639:FKT786650 FUP786639:FUP786650 GEL786639:GEL786650 GOH786639:GOH786650 GYD786639:GYD786650 HHZ786639:HHZ786650 HRV786639:HRV786650 IBR786639:IBR786650 ILN786639:ILN786650 IVJ786639:IVJ786650 JFF786639:JFF786650 JPB786639:JPB786650 JYX786639:JYX786650 KIT786639:KIT786650 KSP786639:KSP786650 LCL786639:LCL786650 LMH786639:LMH786650 LWD786639:LWD786650 MFZ786639:MFZ786650 MPV786639:MPV786650 MZR786639:MZR786650 NJN786639:NJN786650 NTJ786639:NTJ786650 ODF786639:ODF786650 ONB786639:ONB786650 OWX786639:OWX786650 PGT786639:PGT786650 PQP786639:PQP786650 QAL786639:QAL786650 QKH786639:QKH786650 QUD786639:QUD786650 RDZ786639:RDZ786650 RNV786639:RNV786650 RXR786639:RXR786650 SHN786639:SHN786650 SRJ786639:SRJ786650 TBF786639:TBF786650 TLB786639:TLB786650 TUX786639:TUX786650 UET786639:UET786650 UOP786639:UOP786650 UYL786639:UYL786650 VIH786639:VIH786650 VSD786639:VSD786650 WBZ786639:WBZ786650 WLV786639:WLV786650 WVR786639:WVR786650 N852175:O852186 JF852175:JF852186 TB852175:TB852186 ACX852175:ACX852186 AMT852175:AMT852186 AWP852175:AWP852186 BGL852175:BGL852186 BQH852175:BQH852186 CAD852175:CAD852186 CJZ852175:CJZ852186 CTV852175:CTV852186 DDR852175:DDR852186 DNN852175:DNN852186 DXJ852175:DXJ852186 EHF852175:EHF852186 ERB852175:ERB852186 FAX852175:FAX852186 FKT852175:FKT852186 FUP852175:FUP852186 GEL852175:GEL852186 GOH852175:GOH852186 GYD852175:GYD852186 HHZ852175:HHZ852186 HRV852175:HRV852186 IBR852175:IBR852186 ILN852175:ILN852186 IVJ852175:IVJ852186 JFF852175:JFF852186 JPB852175:JPB852186 JYX852175:JYX852186 KIT852175:KIT852186 KSP852175:KSP852186 LCL852175:LCL852186 LMH852175:LMH852186 LWD852175:LWD852186 MFZ852175:MFZ852186 MPV852175:MPV852186 MZR852175:MZR852186 NJN852175:NJN852186 NTJ852175:NTJ852186 ODF852175:ODF852186 ONB852175:ONB852186 OWX852175:OWX852186 PGT852175:PGT852186 PQP852175:PQP852186 QAL852175:QAL852186 QKH852175:QKH852186 QUD852175:QUD852186 RDZ852175:RDZ852186 RNV852175:RNV852186 RXR852175:RXR852186 SHN852175:SHN852186 SRJ852175:SRJ852186 TBF852175:TBF852186 TLB852175:TLB852186 TUX852175:TUX852186 UET852175:UET852186 UOP852175:UOP852186 UYL852175:UYL852186 VIH852175:VIH852186 VSD852175:VSD852186 WBZ852175:WBZ852186 WLV852175:WLV852186 WVR852175:WVR852186 N917711:O917722 JF917711:JF917722 TB917711:TB917722 ACX917711:ACX917722 AMT917711:AMT917722 AWP917711:AWP917722 BGL917711:BGL917722 BQH917711:BQH917722 CAD917711:CAD917722 CJZ917711:CJZ917722 CTV917711:CTV917722 DDR917711:DDR917722 DNN917711:DNN917722 DXJ917711:DXJ917722 EHF917711:EHF917722 ERB917711:ERB917722 FAX917711:FAX917722 FKT917711:FKT917722 FUP917711:FUP917722 GEL917711:GEL917722 GOH917711:GOH917722 GYD917711:GYD917722 HHZ917711:HHZ917722 HRV917711:HRV917722 IBR917711:IBR917722 ILN917711:ILN917722 IVJ917711:IVJ917722 JFF917711:JFF917722 JPB917711:JPB917722 JYX917711:JYX917722 KIT917711:KIT917722 KSP917711:KSP917722 LCL917711:LCL917722 LMH917711:LMH917722 LWD917711:LWD917722 MFZ917711:MFZ917722 MPV917711:MPV917722 MZR917711:MZR917722 NJN917711:NJN917722 NTJ917711:NTJ917722 ODF917711:ODF917722 ONB917711:ONB917722 OWX917711:OWX917722 PGT917711:PGT917722 PQP917711:PQP917722 QAL917711:QAL917722 QKH917711:QKH917722 QUD917711:QUD917722 RDZ917711:RDZ917722 RNV917711:RNV917722 RXR917711:RXR917722 SHN917711:SHN917722 SRJ917711:SRJ917722 TBF917711:TBF917722 TLB917711:TLB917722 TUX917711:TUX917722 UET917711:UET917722 UOP917711:UOP917722 UYL917711:UYL917722 VIH917711:VIH917722 VSD917711:VSD917722 WBZ917711:WBZ917722 WLV917711:WLV917722 WVR917711:WVR917722 N983247:O983258 JF983247:JF983258 TB983247:TB983258 ACX983247:ACX983258 AMT983247:AMT983258 AWP983247:AWP983258 BGL983247:BGL983258 BQH983247:BQH983258 CAD983247:CAD983258 CJZ983247:CJZ983258 CTV983247:CTV983258 DDR983247:DDR983258 DNN983247:DNN983258 DXJ983247:DXJ983258 EHF983247:EHF983258 ERB983247:ERB983258 FAX983247:FAX983258 FKT983247:FKT983258 FUP983247:FUP983258 GEL983247:GEL983258 GOH983247:GOH983258 GYD983247:GYD983258 HHZ983247:HHZ983258 HRV983247:HRV983258 IBR983247:IBR983258 ILN983247:ILN983258 IVJ983247:IVJ983258 JFF983247:JFF983258 JPB983247:JPB983258 JYX983247:JYX983258 KIT983247:KIT983258 KSP983247:KSP983258 LCL983247:LCL983258 LMH983247:LMH983258 LWD983247:LWD983258 MFZ983247:MFZ983258 MPV983247:MPV983258 MZR983247:MZR983258 NJN983247:NJN983258 NTJ983247:NTJ983258 ODF983247:ODF983258 ONB983247:ONB983258 OWX983247:OWX983258 PGT983247:PGT983258 PQP983247:PQP983258 QAL983247:QAL983258 QKH983247:QKH983258 QUD983247:QUD983258 RDZ983247:RDZ983258 RNV983247:RNV983258 RXR983247:RXR983258 SHN983247:SHN983258 SRJ983247:SRJ983258 TBF983247:TBF983258 TLB983247:TLB983258 TUX983247:TUX983258 UET983247:UET983258 UOP983247:UOP983258 UYL983247:UYL983258 VIH983247:VIH983258 VSD983247:VSD983258 WBZ983247:WBZ983258 WLV983247:WLV983258 WVR983247:WVR983258 N65756:O65767 JF65756:JF65767 TB65756:TB65767 ACX65756:ACX65767 AMT65756:AMT65767 AWP65756:AWP65767 BGL65756:BGL65767 BQH65756:BQH65767 CAD65756:CAD65767 CJZ65756:CJZ65767 CTV65756:CTV65767 DDR65756:DDR65767 DNN65756:DNN65767 DXJ65756:DXJ65767 EHF65756:EHF65767 ERB65756:ERB65767 FAX65756:FAX65767 FKT65756:FKT65767 FUP65756:FUP65767 GEL65756:GEL65767 GOH65756:GOH65767 GYD65756:GYD65767 HHZ65756:HHZ65767 HRV65756:HRV65767 IBR65756:IBR65767 ILN65756:ILN65767 IVJ65756:IVJ65767 JFF65756:JFF65767 JPB65756:JPB65767 JYX65756:JYX65767 KIT65756:KIT65767 KSP65756:KSP65767 LCL65756:LCL65767 LMH65756:LMH65767 LWD65756:LWD65767 MFZ65756:MFZ65767 MPV65756:MPV65767 MZR65756:MZR65767 NJN65756:NJN65767 NTJ65756:NTJ65767 ODF65756:ODF65767 ONB65756:ONB65767 OWX65756:OWX65767 PGT65756:PGT65767 PQP65756:PQP65767 QAL65756:QAL65767 QKH65756:QKH65767 QUD65756:QUD65767 RDZ65756:RDZ65767 RNV65756:RNV65767 RXR65756:RXR65767 SHN65756:SHN65767 SRJ65756:SRJ65767 TBF65756:TBF65767 TLB65756:TLB65767 TUX65756:TUX65767 UET65756:UET65767 UOP65756:UOP65767 UYL65756:UYL65767 VIH65756:VIH65767 VSD65756:VSD65767 WBZ65756:WBZ65767 WLV65756:WLV65767 WVR65756:WVR65767 N131292:O131303 JF131292:JF131303 TB131292:TB131303 ACX131292:ACX131303 AMT131292:AMT131303 AWP131292:AWP131303 BGL131292:BGL131303 BQH131292:BQH131303 CAD131292:CAD131303 CJZ131292:CJZ131303 CTV131292:CTV131303 DDR131292:DDR131303 DNN131292:DNN131303 DXJ131292:DXJ131303 EHF131292:EHF131303 ERB131292:ERB131303 FAX131292:FAX131303 FKT131292:FKT131303 FUP131292:FUP131303 GEL131292:GEL131303 GOH131292:GOH131303 GYD131292:GYD131303 HHZ131292:HHZ131303 HRV131292:HRV131303 IBR131292:IBR131303 ILN131292:ILN131303 IVJ131292:IVJ131303 JFF131292:JFF131303 JPB131292:JPB131303 JYX131292:JYX131303 KIT131292:KIT131303 KSP131292:KSP131303 LCL131292:LCL131303 LMH131292:LMH131303 LWD131292:LWD131303 MFZ131292:MFZ131303 MPV131292:MPV131303 MZR131292:MZR131303 NJN131292:NJN131303 NTJ131292:NTJ131303 ODF131292:ODF131303 ONB131292:ONB131303 OWX131292:OWX131303 PGT131292:PGT131303 PQP131292:PQP131303 QAL131292:QAL131303 QKH131292:QKH131303 QUD131292:QUD131303 RDZ131292:RDZ131303 RNV131292:RNV131303 RXR131292:RXR131303 SHN131292:SHN131303 SRJ131292:SRJ131303 TBF131292:TBF131303 TLB131292:TLB131303 TUX131292:TUX131303 UET131292:UET131303 UOP131292:UOP131303 UYL131292:UYL131303 VIH131292:VIH131303 VSD131292:VSD131303 WBZ131292:WBZ131303 WLV131292:WLV131303 WVR131292:WVR131303 N196828:O196839 JF196828:JF196839 TB196828:TB196839 ACX196828:ACX196839 AMT196828:AMT196839 AWP196828:AWP196839 BGL196828:BGL196839 BQH196828:BQH196839 CAD196828:CAD196839 CJZ196828:CJZ196839 CTV196828:CTV196839 DDR196828:DDR196839 DNN196828:DNN196839 DXJ196828:DXJ196839 EHF196828:EHF196839 ERB196828:ERB196839 FAX196828:FAX196839 FKT196828:FKT196839 FUP196828:FUP196839 GEL196828:GEL196839 GOH196828:GOH196839 GYD196828:GYD196839 HHZ196828:HHZ196839 HRV196828:HRV196839 IBR196828:IBR196839 ILN196828:ILN196839 IVJ196828:IVJ196839 JFF196828:JFF196839 JPB196828:JPB196839 JYX196828:JYX196839 KIT196828:KIT196839 KSP196828:KSP196839 LCL196828:LCL196839 LMH196828:LMH196839 LWD196828:LWD196839 MFZ196828:MFZ196839 MPV196828:MPV196839 MZR196828:MZR196839 NJN196828:NJN196839 NTJ196828:NTJ196839 ODF196828:ODF196839 ONB196828:ONB196839 OWX196828:OWX196839 PGT196828:PGT196839 PQP196828:PQP196839 QAL196828:QAL196839 QKH196828:QKH196839 QUD196828:QUD196839 RDZ196828:RDZ196839 RNV196828:RNV196839 RXR196828:RXR196839 SHN196828:SHN196839 SRJ196828:SRJ196839 TBF196828:TBF196839 TLB196828:TLB196839 TUX196828:TUX196839 UET196828:UET196839 UOP196828:UOP196839 UYL196828:UYL196839 VIH196828:VIH196839 VSD196828:VSD196839 WBZ196828:WBZ196839 WLV196828:WLV196839 WVR196828:WVR196839 N262364:O262375 JF262364:JF262375 TB262364:TB262375 ACX262364:ACX262375 AMT262364:AMT262375 AWP262364:AWP262375 BGL262364:BGL262375 BQH262364:BQH262375 CAD262364:CAD262375 CJZ262364:CJZ262375 CTV262364:CTV262375 DDR262364:DDR262375 DNN262364:DNN262375 DXJ262364:DXJ262375 EHF262364:EHF262375 ERB262364:ERB262375 FAX262364:FAX262375 FKT262364:FKT262375 FUP262364:FUP262375 GEL262364:GEL262375 GOH262364:GOH262375 GYD262364:GYD262375 HHZ262364:HHZ262375 HRV262364:HRV262375 IBR262364:IBR262375 ILN262364:ILN262375 IVJ262364:IVJ262375 JFF262364:JFF262375 JPB262364:JPB262375 JYX262364:JYX262375 KIT262364:KIT262375 KSP262364:KSP262375 LCL262364:LCL262375 LMH262364:LMH262375 LWD262364:LWD262375 MFZ262364:MFZ262375 MPV262364:MPV262375 MZR262364:MZR262375 NJN262364:NJN262375 NTJ262364:NTJ262375 ODF262364:ODF262375 ONB262364:ONB262375 OWX262364:OWX262375 PGT262364:PGT262375 PQP262364:PQP262375 QAL262364:QAL262375 QKH262364:QKH262375 QUD262364:QUD262375 RDZ262364:RDZ262375 RNV262364:RNV262375 RXR262364:RXR262375 SHN262364:SHN262375 SRJ262364:SRJ262375 TBF262364:TBF262375 TLB262364:TLB262375 TUX262364:TUX262375 UET262364:UET262375 UOP262364:UOP262375 UYL262364:UYL262375 VIH262364:VIH262375 VSD262364:VSD262375 WBZ262364:WBZ262375 WLV262364:WLV262375 WVR262364:WVR262375 N327900:O327911 JF327900:JF327911 TB327900:TB327911 ACX327900:ACX327911 AMT327900:AMT327911 AWP327900:AWP327911 BGL327900:BGL327911 BQH327900:BQH327911 CAD327900:CAD327911 CJZ327900:CJZ327911 CTV327900:CTV327911 DDR327900:DDR327911 DNN327900:DNN327911 DXJ327900:DXJ327911 EHF327900:EHF327911 ERB327900:ERB327911 FAX327900:FAX327911 FKT327900:FKT327911 FUP327900:FUP327911 GEL327900:GEL327911 GOH327900:GOH327911 GYD327900:GYD327911 HHZ327900:HHZ327911 HRV327900:HRV327911 IBR327900:IBR327911 ILN327900:ILN327911 IVJ327900:IVJ327911 JFF327900:JFF327911 JPB327900:JPB327911 JYX327900:JYX327911 KIT327900:KIT327911 KSP327900:KSP327911 LCL327900:LCL327911 LMH327900:LMH327911 LWD327900:LWD327911 MFZ327900:MFZ327911 MPV327900:MPV327911 MZR327900:MZR327911 NJN327900:NJN327911 NTJ327900:NTJ327911 ODF327900:ODF327911 ONB327900:ONB327911 OWX327900:OWX327911 PGT327900:PGT327911 PQP327900:PQP327911 QAL327900:QAL327911 QKH327900:QKH327911 QUD327900:QUD327911 RDZ327900:RDZ327911 RNV327900:RNV327911 RXR327900:RXR327911 SHN327900:SHN327911 SRJ327900:SRJ327911 TBF327900:TBF327911 TLB327900:TLB327911 TUX327900:TUX327911 UET327900:UET327911 UOP327900:UOP327911 UYL327900:UYL327911 VIH327900:VIH327911 VSD327900:VSD327911 WBZ327900:WBZ327911 WLV327900:WLV327911 WVR327900:WVR327911 N393436:O393447 JF393436:JF393447 TB393436:TB393447 ACX393436:ACX393447 AMT393436:AMT393447 AWP393436:AWP393447 BGL393436:BGL393447 BQH393436:BQH393447 CAD393436:CAD393447 CJZ393436:CJZ393447 CTV393436:CTV393447 DDR393436:DDR393447 DNN393436:DNN393447 DXJ393436:DXJ393447 EHF393436:EHF393447 ERB393436:ERB393447 FAX393436:FAX393447 FKT393436:FKT393447 FUP393436:FUP393447 GEL393436:GEL393447 GOH393436:GOH393447 GYD393436:GYD393447 HHZ393436:HHZ393447 HRV393436:HRV393447 IBR393436:IBR393447 ILN393436:ILN393447 IVJ393436:IVJ393447 JFF393436:JFF393447 JPB393436:JPB393447 JYX393436:JYX393447 KIT393436:KIT393447 KSP393436:KSP393447 LCL393436:LCL393447 LMH393436:LMH393447 LWD393436:LWD393447 MFZ393436:MFZ393447 MPV393436:MPV393447 MZR393436:MZR393447 NJN393436:NJN393447 NTJ393436:NTJ393447 ODF393436:ODF393447 ONB393436:ONB393447 OWX393436:OWX393447 PGT393436:PGT393447 PQP393436:PQP393447 QAL393436:QAL393447 QKH393436:QKH393447 QUD393436:QUD393447 RDZ393436:RDZ393447 RNV393436:RNV393447 RXR393436:RXR393447 SHN393436:SHN393447 SRJ393436:SRJ393447 TBF393436:TBF393447 TLB393436:TLB393447 TUX393436:TUX393447 UET393436:UET393447 UOP393436:UOP393447 UYL393436:UYL393447 VIH393436:VIH393447 VSD393436:VSD393447 WBZ393436:WBZ393447 WLV393436:WLV393447 WVR393436:WVR393447 N458972:O458983 JF458972:JF458983 TB458972:TB458983 ACX458972:ACX458983 AMT458972:AMT458983 AWP458972:AWP458983 BGL458972:BGL458983 BQH458972:BQH458983 CAD458972:CAD458983 CJZ458972:CJZ458983 CTV458972:CTV458983 DDR458972:DDR458983 DNN458972:DNN458983 DXJ458972:DXJ458983 EHF458972:EHF458983 ERB458972:ERB458983 FAX458972:FAX458983 FKT458972:FKT458983 FUP458972:FUP458983 GEL458972:GEL458983 GOH458972:GOH458983 GYD458972:GYD458983 HHZ458972:HHZ458983 HRV458972:HRV458983 IBR458972:IBR458983 ILN458972:ILN458983 IVJ458972:IVJ458983 JFF458972:JFF458983 JPB458972:JPB458983 JYX458972:JYX458983 KIT458972:KIT458983 KSP458972:KSP458983 LCL458972:LCL458983 LMH458972:LMH458983 LWD458972:LWD458983 MFZ458972:MFZ458983 MPV458972:MPV458983 MZR458972:MZR458983 NJN458972:NJN458983 NTJ458972:NTJ458983 ODF458972:ODF458983 ONB458972:ONB458983 OWX458972:OWX458983 PGT458972:PGT458983 PQP458972:PQP458983 QAL458972:QAL458983 QKH458972:QKH458983 QUD458972:QUD458983 RDZ458972:RDZ458983 RNV458972:RNV458983 RXR458972:RXR458983 SHN458972:SHN458983 SRJ458972:SRJ458983 TBF458972:TBF458983 TLB458972:TLB458983 TUX458972:TUX458983 UET458972:UET458983 UOP458972:UOP458983 UYL458972:UYL458983 VIH458972:VIH458983 VSD458972:VSD458983 WBZ458972:WBZ458983 WLV458972:WLV458983 WVR458972:WVR458983 N524508:O524519 JF524508:JF524519 TB524508:TB524519 ACX524508:ACX524519 AMT524508:AMT524519 AWP524508:AWP524519 BGL524508:BGL524519 BQH524508:BQH524519 CAD524508:CAD524519 CJZ524508:CJZ524519 CTV524508:CTV524519 DDR524508:DDR524519 DNN524508:DNN524519 DXJ524508:DXJ524519 EHF524508:EHF524519 ERB524508:ERB524519 FAX524508:FAX524519 FKT524508:FKT524519 FUP524508:FUP524519 GEL524508:GEL524519 GOH524508:GOH524519 GYD524508:GYD524519 HHZ524508:HHZ524519 HRV524508:HRV524519 IBR524508:IBR524519 ILN524508:ILN524519 IVJ524508:IVJ524519 JFF524508:JFF524519 JPB524508:JPB524519 JYX524508:JYX524519 KIT524508:KIT524519 KSP524508:KSP524519 LCL524508:LCL524519 LMH524508:LMH524519 LWD524508:LWD524519 MFZ524508:MFZ524519 MPV524508:MPV524519 MZR524508:MZR524519 NJN524508:NJN524519 NTJ524508:NTJ524519 ODF524508:ODF524519 ONB524508:ONB524519 OWX524508:OWX524519 PGT524508:PGT524519 PQP524508:PQP524519 QAL524508:QAL524519 QKH524508:QKH524519 QUD524508:QUD524519 RDZ524508:RDZ524519 RNV524508:RNV524519 RXR524508:RXR524519 SHN524508:SHN524519 SRJ524508:SRJ524519 TBF524508:TBF524519 TLB524508:TLB524519 TUX524508:TUX524519 UET524508:UET524519 UOP524508:UOP524519 UYL524508:UYL524519 VIH524508:VIH524519 VSD524508:VSD524519 WBZ524508:WBZ524519 WLV524508:WLV524519 WVR524508:WVR524519 N590044:O590055 JF590044:JF590055 TB590044:TB590055 ACX590044:ACX590055 AMT590044:AMT590055 AWP590044:AWP590055 BGL590044:BGL590055 BQH590044:BQH590055 CAD590044:CAD590055 CJZ590044:CJZ590055 CTV590044:CTV590055 DDR590044:DDR590055 DNN590044:DNN590055 DXJ590044:DXJ590055 EHF590044:EHF590055 ERB590044:ERB590055 FAX590044:FAX590055 FKT590044:FKT590055 FUP590044:FUP590055 GEL590044:GEL590055 GOH590044:GOH590055 GYD590044:GYD590055 HHZ590044:HHZ590055 HRV590044:HRV590055 IBR590044:IBR590055 ILN590044:ILN590055 IVJ590044:IVJ590055 JFF590044:JFF590055 JPB590044:JPB590055 JYX590044:JYX590055 KIT590044:KIT590055 KSP590044:KSP590055 LCL590044:LCL590055 LMH590044:LMH590055 LWD590044:LWD590055 MFZ590044:MFZ590055 MPV590044:MPV590055 MZR590044:MZR590055 NJN590044:NJN590055 NTJ590044:NTJ590055 ODF590044:ODF590055 ONB590044:ONB590055 OWX590044:OWX590055 PGT590044:PGT590055 PQP590044:PQP590055 QAL590044:QAL590055 QKH590044:QKH590055 QUD590044:QUD590055 RDZ590044:RDZ590055 RNV590044:RNV590055 RXR590044:RXR590055 SHN590044:SHN590055 SRJ590044:SRJ590055 TBF590044:TBF590055 TLB590044:TLB590055 TUX590044:TUX590055 UET590044:UET590055 UOP590044:UOP590055 UYL590044:UYL590055 VIH590044:VIH590055 VSD590044:VSD590055 WBZ590044:WBZ590055 WLV590044:WLV590055 WVR590044:WVR590055 N655580:O655591 JF655580:JF655591 TB655580:TB655591 ACX655580:ACX655591 AMT655580:AMT655591 AWP655580:AWP655591 BGL655580:BGL655591 BQH655580:BQH655591 CAD655580:CAD655591 CJZ655580:CJZ655591 CTV655580:CTV655591 DDR655580:DDR655591 DNN655580:DNN655591 DXJ655580:DXJ655591 EHF655580:EHF655591 ERB655580:ERB655591 FAX655580:FAX655591 FKT655580:FKT655591 FUP655580:FUP655591 GEL655580:GEL655591 GOH655580:GOH655591 GYD655580:GYD655591 HHZ655580:HHZ655591 HRV655580:HRV655591 IBR655580:IBR655591 ILN655580:ILN655591 IVJ655580:IVJ655591 JFF655580:JFF655591 JPB655580:JPB655591 JYX655580:JYX655591 KIT655580:KIT655591 KSP655580:KSP655591 LCL655580:LCL655591 LMH655580:LMH655591 LWD655580:LWD655591 MFZ655580:MFZ655591 MPV655580:MPV655591 MZR655580:MZR655591 NJN655580:NJN655591 NTJ655580:NTJ655591 ODF655580:ODF655591 ONB655580:ONB655591 OWX655580:OWX655591 PGT655580:PGT655591 PQP655580:PQP655591 QAL655580:QAL655591 QKH655580:QKH655591 QUD655580:QUD655591 RDZ655580:RDZ655591 RNV655580:RNV655591 RXR655580:RXR655591 SHN655580:SHN655591 SRJ655580:SRJ655591 TBF655580:TBF655591 TLB655580:TLB655591 TUX655580:TUX655591 UET655580:UET655591 UOP655580:UOP655591 UYL655580:UYL655591 VIH655580:VIH655591 VSD655580:VSD655591 WBZ655580:WBZ655591 WLV655580:WLV655591 WVR655580:WVR655591 N721116:O721127 JF721116:JF721127 TB721116:TB721127 ACX721116:ACX721127 AMT721116:AMT721127 AWP721116:AWP721127 BGL721116:BGL721127 BQH721116:BQH721127 CAD721116:CAD721127 CJZ721116:CJZ721127 CTV721116:CTV721127 DDR721116:DDR721127 DNN721116:DNN721127 DXJ721116:DXJ721127 EHF721116:EHF721127 ERB721116:ERB721127 FAX721116:FAX721127 FKT721116:FKT721127 FUP721116:FUP721127 GEL721116:GEL721127 GOH721116:GOH721127 GYD721116:GYD721127 HHZ721116:HHZ721127 HRV721116:HRV721127 IBR721116:IBR721127 ILN721116:ILN721127 IVJ721116:IVJ721127 JFF721116:JFF721127 JPB721116:JPB721127 JYX721116:JYX721127 KIT721116:KIT721127 KSP721116:KSP721127 LCL721116:LCL721127 LMH721116:LMH721127 LWD721116:LWD721127 MFZ721116:MFZ721127 MPV721116:MPV721127 MZR721116:MZR721127 NJN721116:NJN721127 NTJ721116:NTJ721127 ODF721116:ODF721127 ONB721116:ONB721127 OWX721116:OWX721127 PGT721116:PGT721127 PQP721116:PQP721127 QAL721116:QAL721127 QKH721116:QKH721127 QUD721116:QUD721127 RDZ721116:RDZ721127 RNV721116:RNV721127 RXR721116:RXR721127 SHN721116:SHN721127 SRJ721116:SRJ721127 TBF721116:TBF721127 TLB721116:TLB721127 TUX721116:TUX721127 UET721116:UET721127 UOP721116:UOP721127 UYL721116:UYL721127 VIH721116:VIH721127 VSD721116:VSD721127 WBZ721116:WBZ721127 WLV721116:WLV721127 WVR721116:WVR721127 N786652:O786663 JF786652:JF786663 TB786652:TB786663 ACX786652:ACX786663 AMT786652:AMT786663 AWP786652:AWP786663 BGL786652:BGL786663 BQH786652:BQH786663 CAD786652:CAD786663 CJZ786652:CJZ786663 CTV786652:CTV786663 DDR786652:DDR786663 DNN786652:DNN786663 DXJ786652:DXJ786663 EHF786652:EHF786663 ERB786652:ERB786663 FAX786652:FAX786663 FKT786652:FKT786663 FUP786652:FUP786663 GEL786652:GEL786663 GOH786652:GOH786663 GYD786652:GYD786663 HHZ786652:HHZ786663 HRV786652:HRV786663 IBR786652:IBR786663 ILN786652:ILN786663 IVJ786652:IVJ786663 JFF786652:JFF786663 JPB786652:JPB786663 JYX786652:JYX786663 KIT786652:KIT786663 KSP786652:KSP786663 LCL786652:LCL786663 LMH786652:LMH786663 LWD786652:LWD786663 MFZ786652:MFZ786663 MPV786652:MPV786663 MZR786652:MZR786663 NJN786652:NJN786663 NTJ786652:NTJ786663 ODF786652:ODF786663 ONB786652:ONB786663 OWX786652:OWX786663 PGT786652:PGT786663 PQP786652:PQP786663 QAL786652:QAL786663 QKH786652:QKH786663 QUD786652:QUD786663 RDZ786652:RDZ786663 RNV786652:RNV786663 RXR786652:RXR786663 SHN786652:SHN786663 SRJ786652:SRJ786663 TBF786652:TBF786663 TLB786652:TLB786663 TUX786652:TUX786663 UET786652:UET786663 UOP786652:UOP786663 UYL786652:UYL786663 VIH786652:VIH786663 VSD786652:VSD786663 WBZ786652:WBZ786663 WLV786652:WLV786663 WVR786652:WVR786663 N852188:O852199 JF852188:JF852199 TB852188:TB852199 ACX852188:ACX852199 AMT852188:AMT852199 AWP852188:AWP852199 BGL852188:BGL852199 BQH852188:BQH852199 CAD852188:CAD852199 CJZ852188:CJZ852199 CTV852188:CTV852199 DDR852188:DDR852199 DNN852188:DNN852199 DXJ852188:DXJ852199 EHF852188:EHF852199 ERB852188:ERB852199 FAX852188:FAX852199 FKT852188:FKT852199 FUP852188:FUP852199 GEL852188:GEL852199 GOH852188:GOH852199 GYD852188:GYD852199 HHZ852188:HHZ852199 HRV852188:HRV852199 IBR852188:IBR852199 ILN852188:ILN852199 IVJ852188:IVJ852199 JFF852188:JFF852199 JPB852188:JPB852199 JYX852188:JYX852199 KIT852188:KIT852199 KSP852188:KSP852199 LCL852188:LCL852199 LMH852188:LMH852199 LWD852188:LWD852199 MFZ852188:MFZ852199 MPV852188:MPV852199 MZR852188:MZR852199 NJN852188:NJN852199 NTJ852188:NTJ852199 ODF852188:ODF852199 ONB852188:ONB852199 OWX852188:OWX852199 PGT852188:PGT852199 PQP852188:PQP852199 QAL852188:QAL852199 QKH852188:QKH852199 QUD852188:QUD852199 RDZ852188:RDZ852199 RNV852188:RNV852199 RXR852188:RXR852199 SHN852188:SHN852199 SRJ852188:SRJ852199 TBF852188:TBF852199 TLB852188:TLB852199 TUX852188:TUX852199 UET852188:UET852199 UOP852188:UOP852199 UYL852188:UYL852199 VIH852188:VIH852199 VSD852188:VSD852199 WBZ852188:WBZ852199 WLV852188:WLV852199 WVR852188:WVR852199 N917724:O917735 JF917724:JF917735 TB917724:TB917735 ACX917724:ACX917735 AMT917724:AMT917735 AWP917724:AWP917735 BGL917724:BGL917735 BQH917724:BQH917735 CAD917724:CAD917735 CJZ917724:CJZ917735 CTV917724:CTV917735 DDR917724:DDR917735 DNN917724:DNN917735 DXJ917724:DXJ917735 EHF917724:EHF917735 ERB917724:ERB917735 FAX917724:FAX917735 FKT917724:FKT917735 FUP917724:FUP917735 GEL917724:GEL917735 GOH917724:GOH917735 GYD917724:GYD917735 HHZ917724:HHZ917735 HRV917724:HRV917735 IBR917724:IBR917735 ILN917724:ILN917735 IVJ917724:IVJ917735 JFF917724:JFF917735 JPB917724:JPB917735 JYX917724:JYX917735 KIT917724:KIT917735 KSP917724:KSP917735 LCL917724:LCL917735 LMH917724:LMH917735 LWD917724:LWD917735 MFZ917724:MFZ917735 MPV917724:MPV917735 MZR917724:MZR917735 NJN917724:NJN917735 NTJ917724:NTJ917735 ODF917724:ODF917735 ONB917724:ONB917735 OWX917724:OWX917735 PGT917724:PGT917735 PQP917724:PQP917735 QAL917724:QAL917735 QKH917724:QKH917735 QUD917724:QUD917735 RDZ917724:RDZ917735 RNV917724:RNV917735 RXR917724:RXR917735 SHN917724:SHN917735 SRJ917724:SRJ917735 TBF917724:TBF917735 TLB917724:TLB917735 TUX917724:TUX917735 UET917724:UET917735 UOP917724:UOP917735 UYL917724:UYL917735 VIH917724:VIH917735 VSD917724:VSD917735 WBZ917724:WBZ917735 WLV917724:WLV917735 WVR917724:WVR917735 N983260:O983271 JF983260:JF983271 TB983260:TB983271 ACX983260:ACX983271 AMT983260:AMT983271 AWP983260:AWP983271 BGL983260:BGL983271 BQH983260:BQH983271 CAD983260:CAD983271 CJZ983260:CJZ983271 CTV983260:CTV983271 DDR983260:DDR983271 DNN983260:DNN983271 DXJ983260:DXJ983271 EHF983260:EHF983271 ERB983260:ERB983271 FAX983260:FAX983271 FKT983260:FKT983271 FUP983260:FUP983271 GEL983260:GEL983271 GOH983260:GOH983271 GYD983260:GYD983271 HHZ983260:HHZ983271 HRV983260:HRV983271 IBR983260:IBR983271 ILN983260:ILN983271 IVJ983260:IVJ983271 JFF983260:JFF983271 JPB983260:JPB983271 JYX983260:JYX983271 KIT983260:KIT983271 KSP983260:KSP983271 LCL983260:LCL983271 LMH983260:LMH983271 LWD983260:LWD983271 MFZ983260:MFZ983271 MPV983260:MPV983271 MZR983260:MZR983271 NJN983260:NJN983271 NTJ983260:NTJ983271 ODF983260:ODF983271 ONB983260:ONB983271 OWX983260:OWX983271 PGT983260:PGT983271 PQP983260:PQP983271 QAL983260:QAL983271 QKH983260:QKH983271 QUD983260:QUD983271 RDZ983260:RDZ983271 RNV983260:RNV983271 RXR983260:RXR983271 SHN983260:SHN983271 SRJ983260:SRJ983271 TBF983260:TBF983271 TLB983260:TLB983271 TUX983260:TUX983271 UET983260:UET983271 UOP983260:UOP983271 UYL983260:UYL983271 VIH983260:VIH983271 VSD983260:VSD983271 WBZ983260:WBZ983271 WLV983260:WLV983271 WVR983260:WVR983271 JG65657:JH65784 TC65657:TD65784 ACY65657:ACZ65784 AMU65657:AMV65784 AWQ65657:AWR65784 BGM65657:BGN65784 BQI65657:BQJ65784 CAE65657:CAF65784 CKA65657:CKB65784 CTW65657:CTX65784 DDS65657:DDT65784 DNO65657:DNP65784 DXK65657:DXL65784 EHG65657:EHH65784 ERC65657:ERD65784 FAY65657:FAZ65784 FKU65657:FKV65784 FUQ65657:FUR65784 GEM65657:GEN65784 GOI65657:GOJ65784 GYE65657:GYF65784 HIA65657:HIB65784 HRW65657:HRX65784 IBS65657:IBT65784 ILO65657:ILP65784 IVK65657:IVL65784 JFG65657:JFH65784 JPC65657:JPD65784 JYY65657:JYZ65784 KIU65657:KIV65784 KSQ65657:KSR65784 LCM65657:LCN65784 LMI65657:LMJ65784 LWE65657:LWF65784 MGA65657:MGB65784 MPW65657:MPX65784 MZS65657:MZT65784 NJO65657:NJP65784 NTK65657:NTL65784 ODG65657:ODH65784 ONC65657:OND65784 OWY65657:OWZ65784 PGU65657:PGV65784 PQQ65657:PQR65784 QAM65657:QAN65784 QKI65657:QKJ65784 QUE65657:QUF65784 REA65657:REB65784 RNW65657:RNX65784 RXS65657:RXT65784 SHO65657:SHP65784 SRK65657:SRL65784 TBG65657:TBH65784 TLC65657:TLD65784 TUY65657:TUZ65784 UEU65657:UEV65784 UOQ65657:UOR65784 UYM65657:UYN65784 VII65657:VIJ65784 VSE65657:VSF65784 WCA65657:WCB65784 WLW65657:WLX65784 WVS65657:WVT65784 JG131193:JH131320 TC131193:TD131320 ACY131193:ACZ131320 AMU131193:AMV131320 AWQ131193:AWR131320 BGM131193:BGN131320 BQI131193:BQJ131320 CAE131193:CAF131320 CKA131193:CKB131320 CTW131193:CTX131320 DDS131193:DDT131320 DNO131193:DNP131320 DXK131193:DXL131320 EHG131193:EHH131320 ERC131193:ERD131320 FAY131193:FAZ131320 FKU131193:FKV131320 FUQ131193:FUR131320 GEM131193:GEN131320 GOI131193:GOJ131320 GYE131193:GYF131320 HIA131193:HIB131320 HRW131193:HRX131320 IBS131193:IBT131320 ILO131193:ILP131320 IVK131193:IVL131320 JFG131193:JFH131320 JPC131193:JPD131320 JYY131193:JYZ131320 KIU131193:KIV131320 KSQ131193:KSR131320 LCM131193:LCN131320 LMI131193:LMJ131320 LWE131193:LWF131320 MGA131193:MGB131320 MPW131193:MPX131320 MZS131193:MZT131320 NJO131193:NJP131320 NTK131193:NTL131320 ODG131193:ODH131320 ONC131193:OND131320 OWY131193:OWZ131320 PGU131193:PGV131320 PQQ131193:PQR131320 QAM131193:QAN131320 QKI131193:QKJ131320 QUE131193:QUF131320 REA131193:REB131320 RNW131193:RNX131320 RXS131193:RXT131320 SHO131193:SHP131320 SRK131193:SRL131320 TBG131193:TBH131320 TLC131193:TLD131320 TUY131193:TUZ131320 UEU131193:UEV131320 UOQ131193:UOR131320 UYM131193:UYN131320 VII131193:VIJ131320 VSE131193:VSF131320 WCA131193:WCB131320 WLW131193:WLX131320 WVS131193:WVT131320 JG196729:JH196856 TC196729:TD196856 ACY196729:ACZ196856 AMU196729:AMV196856 AWQ196729:AWR196856 BGM196729:BGN196856 BQI196729:BQJ196856 CAE196729:CAF196856 CKA196729:CKB196856 CTW196729:CTX196856 DDS196729:DDT196856 DNO196729:DNP196856 DXK196729:DXL196856 EHG196729:EHH196856 ERC196729:ERD196856 FAY196729:FAZ196856 FKU196729:FKV196856 FUQ196729:FUR196856 GEM196729:GEN196856 GOI196729:GOJ196856 GYE196729:GYF196856 HIA196729:HIB196856 HRW196729:HRX196856 IBS196729:IBT196856 ILO196729:ILP196856 IVK196729:IVL196856 JFG196729:JFH196856 JPC196729:JPD196856 JYY196729:JYZ196856 KIU196729:KIV196856 KSQ196729:KSR196856 LCM196729:LCN196856 LMI196729:LMJ196856 LWE196729:LWF196856 MGA196729:MGB196856 MPW196729:MPX196856 MZS196729:MZT196856 NJO196729:NJP196856 NTK196729:NTL196856 ODG196729:ODH196856 ONC196729:OND196856 OWY196729:OWZ196856 PGU196729:PGV196856 PQQ196729:PQR196856 QAM196729:QAN196856 QKI196729:QKJ196856 QUE196729:QUF196856 REA196729:REB196856 RNW196729:RNX196856 RXS196729:RXT196856 SHO196729:SHP196856 SRK196729:SRL196856 TBG196729:TBH196856 TLC196729:TLD196856 TUY196729:TUZ196856 UEU196729:UEV196856 UOQ196729:UOR196856 UYM196729:UYN196856 VII196729:VIJ196856 VSE196729:VSF196856 WCA196729:WCB196856 WLW196729:WLX196856 WVS196729:WVT196856 JG262265:JH262392 TC262265:TD262392 ACY262265:ACZ262392 AMU262265:AMV262392 AWQ262265:AWR262392 BGM262265:BGN262392 BQI262265:BQJ262392 CAE262265:CAF262392 CKA262265:CKB262392 CTW262265:CTX262392 DDS262265:DDT262392 DNO262265:DNP262392 DXK262265:DXL262392 EHG262265:EHH262392 ERC262265:ERD262392 FAY262265:FAZ262392 FKU262265:FKV262392 FUQ262265:FUR262392 GEM262265:GEN262392 GOI262265:GOJ262392 GYE262265:GYF262392 HIA262265:HIB262392 HRW262265:HRX262392 IBS262265:IBT262392 ILO262265:ILP262392 IVK262265:IVL262392 JFG262265:JFH262392 JPC262265:JPD262392 JYY262265:JYZ262392 KIU262265:KIV262392 KSQ262265:KSR262392 LCM262265:LCN262392 LMI262265:LMJ262392 LWE262265:LWF262392 MGA262265:MGB262392 MPW262265:MPX262392 MZS262265:MZT262392 NJO262265:NJP262392 NTK262265:NTL262392 ODG262265:ODH262392 ONC262265:OND262392 OWY262265:OWZ262392 PGU262265:PGV262392 PQQ262265:PQR262392 QAM262265:QAN262392 QKI262265:QKJ262392 QUE262265:QUF262392 REA262265:REB262392 RNW262265:RNX262392 RXS262265:RXT262392 SHO262265:SHP262392 SRK262265:SRL262392 TBG262265:TBH262392 TLC262265:TLD262392 TUY262265:TUZ262392 UEU262265:UEV262392 UOQ262265:UOR262392 UYM262265:UYN262392 VII262265:VIJ262392 VSE262265:VSF262392 WCA262265:WCB262392 WLW262265:WLX262392 WVS262265:WVT262392 JG327801:JH327928 TC327801:TD327928 ACY327801:ACZ327928 AMU327801:AMV327928 AWQ327801:AWR327928 BGM327801:BGN327928 BQI327801:BQJ327928 CAE327801:CAF327928 CKA327801:CKB327928 CTW327801:CTX327928 DDS327801:DDT327928 DNO327801:DNP327928 DXK327801:DXL327928 EHG327801:EHH327928 ERC327801:ERD327928 FAY327801:FAZ327928 FKU327801:FKV327928 FUQ327801:FUR327928 GEM327801:GEN327928 GOI327801:GOJ327928 GYE327801:GYF327928 HIA327801:HIB327928 HRW327801:HRX327928 IBS327801:IBT327928 ILO327801:ILP327928 IVK327801:IVL327928 JFG327801:JFH327928 JPC327801:JPD327928 JYY327801:JYZ327928 KIU327801:KIV327928 KSQ327801:KSR327928 LCM327801:LCN327928 LMI327801:LMJ327928 LWE327801:LWF327928 MGA327801:MGB327928 MPW327801:MPX327928 MZS327801:MZT327928 NJO327801:NJP327928 NTK327801:NTL327928 ODG327801:ODH327928 ONC327801:OND327928 OWY327801:OWZ327928 PGU327801:PGV327928 PQQ327801:PQR327928 QAM327801:QAN327928 QKI327801:QKJ327928 QUE327801:QUF327928 REA327801:REB327928 RNW327801:RNX327928 RXS327801:RXT327928 SHO327801:SHP327928 SRK327801:SRL327928 TBG327801:TBH327928 TLC327801:TLD327928 TUY327801:TUZ327928 UEU327801:UEV327928 UOQ327801:UOR327928 UYM327801:UYN327928 VII327801:VIJ327928 VSE327801:VSF327928 WCA327801:WCB327928 WLW327801:WLX327928 WVS327801:WVT327928 JG393337:JH393464 TC393337:TD393464 ACY393337:ACZ393464 AMU393337:AMV393464 AWQ393337:AWR393464 BGM393337:BGN393464 BQI393337:BQJ393464 CAE393337:CAF393464 CKA393337:CKB393464 CTW393337:CTX393464 DDS393337:DDT393464 DNO393337:DNP393464 DXK393337:DXL393464 EHG393337:EHH393464 ERC393337:ERD393464 FAY393337:FAZ393464 FKU393337:FKV393464 FUQ393337:FUR393464 GEM393337:GEN393464 GOI393337:GOJ393464 GYE393337:GYF393464 HIA393337:HIB393464 HRW393337:HRX393464 IBS393337:IBT393464 ILO393337:ILP393464 IVK393337:IVL393464 JFG393337:JFH393464 JPC393337:JPD393464 JYY393337:JYZ393464 KIU393337:KIV393464 KSQ393337:KSR393464 LCM393337:LCN393464 LMI393337:LMJ393464 LWE393337:LWF393464 MGA393337:MGB393464 MPW393337:MPX393464 MZS393337:MZT393464 NJO393337:NJP393464 NTK393337:NTL393464 ODG393337:ODH393464 ONC393337:OND393464 OWY393337:OWZ393464 PGU393337:PGV393464 PQQ393337:PQR393464 QAM393337:QAN393464 QKI393337:QKJ393464 QUE393337:QUF393464 REA393337:REB393464 RNW393337:RNX393464 RXS393337:RXT393464 SHO393337:SHP393464 SRK393337:SRL393464 TBG393337:TBH393464 TLC393337:TLD393464 TUY393337:TUZ393464 UEU393337:UEV393464 UOQ393337:UOR393464 UYM393337:UYN393464 VII393337:VIJ393464 VSE393337:VSF393464 WCA393337:WCB393464 WLW393337:WLX393464 WVS393337:WVT393464 JG458873:JH459000 TC458873:TD459000 ACY458873:ACZ459000 AMU458873:AMV459000 AWQ458873:AWR459000 BGM458873:BGN459000 BQI458873:BQJ459000 CAE458873:CAF459000 CKA458873:CKB459000 CTW458873:CTX459000 DDS458873:DDT459000 DNO458873:DNP459000 DXK458873:DXL459000 EHG458873:EHH459000 ERC458873:ERD459000 FAY458873:FAZ459000 FKU458873:FKV459000 FUQ458873:FUR459000 GEM458873:GEN459000 GOI458873:GOJ459000 GYE458873:GYF459000 HIA458873:HIB459000 HRW458873:HRX459000 IBS458873:IBT459000 ILO458873:ILP459000 IVK458873:IVL459000 JFG458873:JFH459000 JPC458873:JPD459000 JYY458873:JYZ459000 KIU458873:KIV459000 KSQ458873:KSR459000 LCM458873:LCN459000 LMI458873:LMJ459000 LWE458873:LWF459000 MGA458873:MGB459000 MPW458873:MPX459000 MZS458873:MZT459000 NJO458873:NJP459000 NTK458873:NTL459000 ODG458873:ODH459000 ONC458873:OND459000 OWY458873:OWZ459000 PGU458873:PGV459000 PQQ458873:PQR459000 QAM458873:QAN459000 QKI458873:QKJ459000 QUE458873:QUF459000 REA458873:REB459000 RNW458873:RNX459000 RXS458873:RXT459000 SHO458873:SHP459000 SRK458873:SRL459000 TBG458873:TBH459000 TLC458873:TLD459000 TUY458873:TUZ459000 UEU458873:UEV459000 UOQ458873:UOR459000 UYM458873:UYN459000 VII458873:VIJ459000 VSE458873:VSF459000 WCA458873:WCB459000 WLW458873:WLX459000 WVS458873:WVT459000 JG524409:JH524536 TC524409:TD524536 ACY524409:ACZ524536 AMU524409:AMV524536 AWQ524409:AWR524536 BGM524409:BGN524536 BQI524409:BQJ524536 CAE524409:CAF524536 CKA524409:CKB524536 CTW524409:CTX524536 DDS524409:DDT524536 DNO524409:DNP524536 DXK524409:DXL524536 EHG524409:EHH524536 ERC524409:ERD524536 FAY524409:FAZ524536 FKU524409:FKV524536 FUQ524409:FUR524536 GEM524409:GEN524536 GOI524409:GOJ524536 GYE524409:GYF524536 HIA524409:HIB524536 HRW524409:HRX524536 IBS524409:IBT524536 ILO524409:ILP524536 IVK524409:IVL524536 JFG524409:JFH524536 JPC524409:JPD524536 JYY524409:JYZ524536 KIU524409:KIV524536 KSQ524409:KSR524536 LCM524409:LCN524536 LMI524409:LMJ524536 LWE524409:LWF524536 MGA524409:MGB524536 MPW524409:MPX524536 MZS524409:MZT524536 NJO524409:NJP524536 NTK524409:NTL524536 ODG524409:ODH524536 ONC524409:OND524536 OWY524409:OWZ524536 PGU524409:PGV524536 PQQ524409:PQR524536 QAM524409:QAN524536 QKI524409:QKJ524536 QUE524409:QUF524536 REA524409:REB524536 RNW524409:RNX524536 RXS524409:RXT524536 SHO524409:SHP524536 SRK524409:SRL524536 TBG524409:TBH524536 TLC524409:TLD524536 TUY524409:TUZ524536 UEU524409:UEV524536 UOQ524409:UOR524536 UYM524409:UYN524536 VII524409:VIJ524536 VSE524409:VSF524536 WCA524409:WCB524536 WLW524409:WLX524536 WVS524409:WVT524536 JG589945:JH590072 TC589945:TD590072 ACY589945:ACZ590072 AMU589945:AMV590072 AWQ589945:AWR590072 BGM589945:BGN590072 BQI589945:BQJ590072 CAE589945:CAF590072 CKA589945:CKB590072 CTW589945:CTX590072 DDS589945:DDT590072 DNO589945:DNP590072 DXK589945:DXL590072 EHG589945:EHH590072 ERC589945:ERD590072 FAY589945:FAZ590072 FKU589945:FKV590072 FUQ589945:FUR590072 GEM589945:GEN590072 GOI589945:GOJ590072 GYE589945:GYF590072 HIA589945:HIB590072 HRW589945:HRX590072 IBS589945:IBT590072 ILO589945:ILP590072 IVK589945:IVL590072 JFG589945:JFH590072 JPC589945:JPD590072 JYY589945:JYZ590072 KIU589945:KIV590072 KSQ589945:KSR590072 LCM589945:LCN590072 LMI589945:LMJ590072 LWE589945:LWF590072 MGA589945:MGB590072 MPW589945:MPX590072 MZS589945:MZT590072 NJO589945:NJP590072 NTK589945:NTL590072 ODG589945:ODH590072 ONC589945:OND590072 OWY589945:OWZ590072 PGU589945:PGV590072 PQQ589945:PQR590072 QAM589945:QAN590072 QKI589945:QKJ590072 QUE589945:QUF590072 REA589945:REB590072 RNW589945:RNX590072 RXS589945:RXT590072 SHO589945:SHP590072 SRK589945:SRL590072 TBG589945:TBH590072 TLC589945:TLD590072 TUY589945:TUZ590072 UEU589945:UEV590072 UOQ589945:UOR590072 UYM589945:UYN590072 VII589945:VIJ590072 VSE589945:VSF590072 WCA589945:WCB590072 WLW589945:WLX590072 WVS589945:WVT590072 JG655481:JH655608 TC655481:TD655608 ACY655481:ACZ655608 AMU655481:AMV655608 AWQ655481:AWR655608 BGM655481:BGN655608 BQI655481:BQJ655608 CAE655481:CAF655608 CKA655481:CKB655608 CTW655481:CTX655608 DDS655481:DDT655608 DNO655481:DNP655608 DXK655481:DXL655608 EHG655481:EHH655608 ERC655481:ERD655608 FAY655481:FAZ655608 FKU655481:FKV655608 FUQ655481:FUR655608 GEM655481:GEN655608 GOI655481:GOJ655608 GYE655481:GYF655608 HIA655481:HIB655608 HRW655481:HRX655608 IBS655481:IBT655608 ILO655481:ILP655608 IVK655481:IVL655608 JFG655481:JFH655608 JPC655481:JPD655608 JYY655481:JYZ655608 KIU655481:KIV655608 KSQ655481:KSR655608 LCM655481:LCN655608 LMI655481:LMJ655608 LWE655481:LWF655608 MGA655481:MGB655608 MPW655481:MPX655608 MZS655481:MZT655608 NJO655481:NJP655608 NTK655481:NTL655608 ODG655481:ODH655608 ONC655481:OND655608 OWY655481:OWZ655608 PGU655481:PGV655608 PQQ655481:PQR655608 QAM655481:QAN655608 QKI655481:QKJ655608 QUE655481:QUF655608 REA655481:REB655608 RNW655481:RNX655608 RXS655481:RXT655608 SHO655481:SHP655608 SRK655481:SRL655608 TBG655481:TBH655608 TLC655481:TLD655608 TUY655481:TUZ655608 UEU655481:UEV655608 UOQ655481:UOR655608 UYM655481:UYN655608 VII655481:VIJ655608 VSE655481:VSF655608 WCA655481:WCB655608 WLW655481:WLX655608 WVS655481:WVT655608 JG721017:JH721144 TC721017:TD721144 ACY721017:ACZ721144 AMU721017:AMV721144 AWQ721017:AWR721144 BGM721017:BGN721144 BQI721017:BQJ721144 CAE721017:CAF721144 CKA721017:CKB721144 CTW721017:CTX721144 DDS721017:DDT721144 DNO721017:DNP721144 DXK721017:DXL721144 EHG721017:EHH721144 ERC721017:ERD721144 FAY721017:FAZ721144 FKU721017:FKV721144 FUQ721017:FUR721144 GEM721017:GEN721144 GOI721017:GOJ721144 GYE721017:GYF721144 HIA721017:HIB721144 HRW721017:HRX721144 IBS721017:IBT721144 ILO721017:ILP721144 IVK721017:IVL721144 JFG721017:JFH721144 JPC721017:JPD721144 JYY721017:JYZ721144 KIU721017:KIV721144 KSQ721017:KSR721144 LCM721017:LCN721144 LMI721017:LMJ721144 LWE721017:LWF721144 MGA721017:MGB721144 MPW721017:MPX721144 MZS721017:MZT721144 NJO721017:NJP721144 NTK721017:NTL721144 ODG721017:ODH721144 ONC721017:OND721144 OWY721017:OWZ721144 PGU721017:PGV721144 PQQ721017:PQR721144 QAM721017:QAN721144 QKI721017:QKJ721144 QUE721017:QUF721144 REA721017:REB721144 RNW721017:RNX721144 RXS721017:RXT721144 SHO721017:SHP721144 SRK721017:SRL721144 TBG721017:TBH721144 TLC721017:TLD721144 TUY721017:TUZ721144 UEU721017:UEV721144 UOQ721017:UOR721144 UYM721017:UYN721144 VII721017:VIJ721144 VSE721017:VSF721144 WCA721017:WCB721144 WLW721017:WLX721144 WVS721017:WVT721144 JG786553:JH786680 TC786553:TD786680 ACY786553:ACZ786680 AMU786553:AMV786680 AWQ786553:AWR786680 BGM786553:BGN786680 BQI786553:BQJ786680 CAE786553:CAF786680 CKA786553:CKB786680 CTW786553:CTX786680 DDS786553:DDT786680 DNO786553:DNP786680 DXK786553:DXL786680 EHG786553:EHH786680 ERC786553:ERD786680 FAY786553:FAZ786680 FKU786553:FKV786680 FUQ786553:FUR786680 GEM786553:GEN786680 GOI786553:GOJ786680 GYE786553:GYF786680 HIA786553:HIB786680 HRW786553:HRX786680 IBS786553:IBT786680 ILO786553:ILP786680 IVK786553:IVL786680 JFG786553:JFH786680 JPC786553:JPD786680 JYY786553:JYZ786680 KIU786553:KIV786680 KSQ786553:KSR786680 LCM786553:LCN786680 LMI786553:LMJ786680 LWE786553:LWF786680 MGA786553:MGB786680 MPW786553:MPX786680 MZS786553:MZT786680 NJO786553:NJP786680 NTK786553:NTL786680 ODG786553:ODH786680 ONC786553:OND786680 OWY786553:OWZ786680 PGU786553:PGV786680 PQQ786553:PQR786680 QAM786553:QAN786680 QKI786553:QKJ786680 QUE786553:QUF786680 REA786553:REB786680 RNW786553:RNX786680 RXS786553:RXT786680 SHO786553:SHP786680 SRK786553:SRL786680 TBG786553:TBH786680 TLC786553:TLD786680 TUY786553:TUZ786680 UEU786553:UEV786680 UOQ786553:UOR786680 UYM786553:UYN786680 VII786553:VIJ786680 VSE786553:VSF786680 WCA786553:WCB786680 WLW786553:WLX786680 WVS786553:WVT786680 JG852089:JH852216 TC852089:TD852216 ACY852089:ACZ852216 AMU852089:AMV852216 AWQ852089:AWR852216 BGM852089:BGN852216 BQI852089:BQJ852216 CAE852089:CAF852216 CKA852089:CKB852216 CTW852089:CTX852216 DDS852089:DDT852216 DNO852089:DNP852216 DXK852089:DXL852216 EHG852089:EHH852216 ERC852089:ERD852216 FAY852089:FAZ852216 FKU852089:FKV852216 FUQ852089:FUR852216 GEM852089:GEN852216 GOI852089:GOJ852216 GYE852089:GYF852216 HIA852089:HIB852216 HRW852089:HRX852216 IBS852089:IBT852216 ILO852089:ILP852216 IVK852089:IVL852216 JFG852089:JFH852216 JPC852089:JPD852216 JYY852089:JYZ852216 KIU852089:KIV852216 KSQ852089:KSR852216 LCM852089:LCN852216 LMI852089:LMJ852216 LWE852089:LWF852216 MGA852089:MGB852216 MPW852089:MPX852216 MZS852089:MZT852216 NJO852089:NJP852216 NTK852089:NTL852216 ODG852089:ODH852216 ONC852089:OND852216 OWY852089:OWZ852216 PGU852089:PGV852216 PQQ852089:PQR852216 QAM852089:QAN852216 QKI852089:QKJ852216 QUE852089:QUF852216 REA852089:REB852216 RNW852089:RNX852216 RXS852089:RXT852216 SHO852089:SHP852216 SRK852089:SRL852216 TBG852089:TBH852216 TLC852089:TLD852216 TUY852089:TUZ852216 UEU852089:UEV852216 UOQ852089:UOR852216 UYM852089:UYN852216 VII852089:VIJ852216 VSE852089:VSF852216 WCA852089:WCB852216 WLW852089:WLX852216 WVS852089:WVT852216 JG917625:JH917752 TC917625:TD917752 ACY917625:ACZ917752 AMU917625:AMV917752 AWQ917625:AWR917752 BGM917625:BGN917752 BQI917625:BQJ917752 CAE917625:CAF917752 CKA917625:CKB917752 CTW917625:CTX917752 DDS917625:DDT917752 DNO917625:DNP917752 DXK917625:DXL917752 EHG917625:EHH917752 ERC917625:ERD917752 FAY917625:FAZ917752 FKU917625:FKV917752 FUQ917625:FUR917752 GEM917625:GEN917752 GOI917625:GOJ917752 GYE917625:GYF917752 HIA917625:HIB917752 HRW917625:HRX917752 IBS917625:IBT917752 ILO917625:ILP917752 IVK917625:IVL917752 JFG917625:JFH917752 JPC917625:JPD917752 JYY917625:JYZ917752 KIU917625:KIV917752 KSQ917625:KSR917752 LCM917625:LCN917752 LMI917625:LMJ917752 LWE917625:LWF917752 MGA917625:MGB917752 MPW917625:MPX917752 MZS917625:MZT917752 NJO917625:NJP917752 NTK917625:NTL917752 ODG917625:ODH917752 ONC917625:OND917752 OWY917625:OWZ917752 PGU917625:PGV917752 PQQ917625:PQR917752 QAM917625:QAN917752 QKI917625:QKJ917752 QUE917625:QUF917752 REA917625:REB917752 RNW917625:RNX917752 RXS917625:RXT917752 SHO917625:SHP917752 SRK917625:SRL917752 TBG917625:TBH917752 TLC917625:TLD917752 TUY917625:TUZ917752 UEU917625:UEV917752 UOQ917625:UOR917752 UYM917625:UYN917752 VII917625:VIJ917752 VSE917625:VSF917752 WCA917625:WCB917752 WLW917625:WLX917752 WVS917625:WVT917752 JG983161:JH983288 TC983161:TD983288 ACY983161:ACZ983288 AMU983161:AMV983288 AWQ983161:AWR983288 BGM983161:BGN983288 BQI983161:BQJ983288 CAE983161:CAF983288 CKA983161:CKB983288 CTW983161:CTX983288 DDS983161:DDT983288 DNO983161:DNP983288 DXK983161:DXL983288 EHG983161:EHH983288 ERC983161:ERD983288 FAY983161:FAZ983288 FKU983161:FKV983288 FUQ983161:FUR983288 GEM983161:GEN983288 GOI983161:GOJ983288 GYE983161:GYF983288 HIA983161:HIB983288 HRW983161:HRX983288 IBS983161:IBT983288 ILO983161:ILP983288 IVK983161:IVL983288 JFG983161:JFH983288 JPC983161:JPD983288 JYY983161:JYZ983288 KIU983161:KIV983288 KSQ983161:KSR983288 LCM983161:LCN983288 LMI983161:LMJ983288 LWE983161:LWF983288 MGA983161:MGB983288 MPW983161:MPX983288 MZS983161:MZT983288 NJO983161:NJP983288 NTK983161:NTL983288 ODG983161:ODH983288 ONC983161:OND983288 OWY983161:OWZ983288 PGU983161:PGV983288 PQQ983161:PQR983288 QAM983161:QAN983288 QKI983161:QKJ983288 QUE983161:QUF983288 REA983161:REB983288 RNW983161:RNX983288 RXS983161:RXT983288 SHO983161:SHP983288 SRK983161:SRL983288 TBG983161:TBH983288 TLC983161:TLD983288 TUY983161:TUZ983288 UEU983161:UEV983288 UOQ983161:UOR983288 UYM983161:UYN983288 VII983161:VIJ983288 VSE983161:VSF983288 WCA983161:WCB983288 WLW983161:WLX983288 WVS983161:WVT983288 N65545:O65741 JF65545:JF65741 TB65545:TB65741 ACX65545:ACX65741 AMT65545:AMT65741 AWP65545:AWP65741 BGL65545:BGL65741 BQH65545:BQH65741 CAD65545:CAD65741 CJZ65545:CJZ65741 CTV65545:CTV65741 DDR65545:DDR65741 DNN65545:DNN65741 DXJ65545:DXJ65741 EHF65545:EHF65741 ERB65545:ERB65741 FAX65545:FAX65741 FKT65545:FKT65741 FUP65545:FUP65741 GEL65545:GEL65741 GOH65545:GOH65741 GYD65545:GYD65741 HHZ65545:HHZ65741 HRV65545:HRV65741 IBR65545:IBR65741 ILN65545:ILN65741 IVJ65545:IVJ65741 JFF65545:JFF65741 JPB65545:JPB65741 JYX65545:JYX65741 KIT65545:KIT65741 KSP65545:KSP65741 LCL65545:LCL65741 LMH65545:LMH65741 LWD65545:LWD65741 MFZ65545:MFZ65741 MPV65545:MPV65741 MZR65545:MZR65741 NJN65545:NJN65741 NTJ65545:NTJ65741 ODF65545:ODF65741 ONB65545:ONB65741 OWX65545:OWX65741 PGT65545:PGT65741 PQP65545:PQP65741 QAL65545:QAL65741 QKH65545:QKH65741 QUD65545:QUD65741 RDZ65545:RDZ65741 RNV65545:RNV65741 RXR65545:RXR65741 SHN65545:SHN65741 SRJ65545:SRJ65741 TBF65545:TBF65741 TLB65545:TLB65741 TUX65545:TUX65741 UET65545:UET65741 UOP65545:UOP65741 UYL65545:UYL65741 VIH65545:VIH65741 VSD65545:VSD65741 WBZ65545:WBZ65741 WLV65545:WLV65741 WVR65545:WVR65741 N131081:O131277 JF131081:JF131277 TB131081:TB131277 ACX131081:ACX131277 AMT131081:AMT131277 AWP131081:AWP131277 BGL131081:BGL131277 BQH131081:BQH131277 CAD131081:CAD131277 CJZ131081:CJZ131277 CTV131081:CTV131277 DDR131081:DDR131277 DNN131081:DNN131277 DXJ131081:DXJ131277 EHF131081:EHF131277 ERB131081:ERB131277 FAX131081:FAX131277 FKT131081:FKT131277 FUP131081:FUP131277 GEL131081:GEL131277 GOH131081:GOH131277 GYD131081:GYD131277 HHZ131081:HHZ131277 HRV131081:HRV131277 IBR131081:IBR131277 ILN131081:ILN131277 IVJ131081:IVJ131277 JFF131081:JFF131277 JPB131081:JPB131277 JYX131081:JYX131277 KIT131081:KIT131277 KSP131081:KSP131277 LCL131081:LCL131277 LMH131081:LMH131277 LWD131081:LWD131277 MFZ131081:MFZ131277 MPV131081:MPV131277 MZR131081:MZR131277 NJN131081:NJN131277 NTJ131081:NTJ131277 ODF131081:ODF131277 ONB131081:ONB131277 OWX131081:OWX131277 PGT131081:PGT131277 PQP131081:PQP131277 QAL131081:QAL131277 QKH131081:QKH131277 QUD131081:QUD131277 RDZ131081:RDZ131277 RNV131081:RNV131277 RXR131081:RXR131277 SHN131081:SHN131277 SRJ131081:SRJ131277 TBF131081:TBF131277 TLB131081:TLB131277 TUX131081:TUX131277 UET131081:UET131277 UOP131081:UOP131277 UYL131081:UYL131277 VIH131081:VIH131277 VSD131081:VSD131277 WBZ131081:WBZ131277 WLV131081:WLV131277 WVR131081:WVR131277 N196617:O196813 JF196617:JF196813 TB196617:TB196813 ACX196617:ACX196813 AMT196617:AMT196813 AWP196617:AWP196813 BGL196617:BGL196813 BQH196617:BQH196813 CAD196617:CAD196813 CJZ196617:CJZ196813 CTV196617:CTV196813 DDR196617:DDR196813 DNN196617:DNN196813 DXJ196617:DXJ196813 EHF196617:EHF196813 ERB196617:ERB196813 FAX196617:FAX196813 FKT196617:FKT196813 FUP196617:FUP196813 GEL196617:GEL196813 GOH196617:GOH196813 GYD196617:GYD196813 HHZ196617:HHZ196813 HRV196617:HRV196813 IBR196617:IBR196813 ILN196617:ILN196813 IVJ196617:IVJ196813 JFF196617:JFF196813 JPB196617:JPB196813 JYX196617:JYX196813 KIT196617:KIT196813 KSP196617:KSP196813 LCL196617:LCL196813 LMH196617:LMH196813 LWD196617:LWD196813 MFZ196617:MFZ196813 MPV196617:MPV196813 MZR196617:MZR196813 NJN196617:NJN196813 NTJ196617:NTJ196813 ODF196617:ODF196813 ONB196617:ONB196813 OWX196617:OWX196813 PGT196617:PGT196813 PQP196617:PQP196813 QAL196617:QAL196813 QKH196617:QKH196813 QUD196617:QUD196813 RDZ196617:RDZ196813 RNV196617:RNV196813 RXR196617:RXR196813 SHN196617:SHN196813 SRJ196617:SRJ196813 TBF196617:TBF196813 TLB196617:TLB196813 TUX196617:TUX196813 UET196617:UET196813 UOP196617:UOP196813 UYL196617:UYL196813 VIH196617:VIH196813 VSD196617:VSD196813 WBZ196617:WBZ196813 WLV196617:WLV196813 WVR196617:WVR196813 N262153:O262349 JF262153:JF262349 TB262153:TB262349 ACX262153:ACX262349 AMT262153:AMT262349 AWP262153:AWP262349 BGL262153:BGL262349 BQH262153:BQH262349 CAD262153:CAD262349 CJZ262153:CJZ262349 CTV262153:CTV262349 DDR262153:DDR262349 DNN262153:DNN262349 DXJ262153:DXJ262349 EHF262153:EHF262349 ERB262153:ERB262349 FAX262153:FAX262349 FKT262153:FKT262349 FUP262153:FUP262349 GEL262153:GEL262349 GOH262153:GOH262349 GYD262153:GYD262349 HHZ262153:HHZ262349 HRV262153:HRV262349 IBR262153:IBR262349 ILN262153:ILN262349 IVJ262153:IVJ262349 JFF262153:JFF262349 JPB262153:JPB262349 JYX262153:JYX262349 KIT262153:KIT262349 KSP262153:KSP262349 LCL262153:LCL262349 LMH262153:LMH262349 LWD262153:LWD262349 MFZ262153:MFZ262349 MPV262153:MPV262349 MZR262153:MZR262349 NJN262153:NJN262349 NTJ262153:NTJ262349 ODF262153:ODF262349 ONB262153:ONB262349 OWX262153:OWX262349 PGT262153:PGT262349 PQP262153:PQP262349 QAL262153:QAL262349 QKH262153:QKH262349 QUD262153:QUD262349 RDZ262153:RDZ262349 RNV262153:RNV262349 RXR262153:RXR262349 SHN262153:SHN262349 SRJ262153:SRJ262349 TBF262153:TBF262349 TLB262153:TLB262349 TUX262153:TUX262349 UET262153:UET262349 UOP262153:UOP262349 UYL262153:UYL262349 VIH262153:VIH262349 VSD262153:VSD262349 WBZ262153:WBZ262349 WLV262153:WLV262349 WVR262153:WVR262349 N327689:O327885 JF327689:JF327885 TB327689:TB327885 ACX327689:ACX327885 AMT327689:AMT327885 AWP327689:AWP327885 BGL327689:BGL327885 BQH327689:BQH327885 CAD327689:CAD327885 CJZ327689:CJZ327885 CTV327689:CTV327885 DDR327689:DDR327885 DNN327689:DNN327885 DXJ327689:DXJ327885 EHF327689:EHF327885 ERB327689:ERB327885 FAX327689:FAX327885 FKT327689:FKT327885 FUP327689:FUP327885 GEL327689:GEL327885 GOH327689:GOH327885 GYD327689:GYD327885 HHZ327689:HHZ327885 HRV327689:HRV327885 IBR327689:IBR327885 ILN327689:ILN327885 IVJ327689:IVJ327885 JFF327689:JFF327885 JPB327689:JPB327885 JYX327689:JYX327885 KIT327689:KIT327885 KSP327689:KSP327885 LCL327689:LCL327885 LMH327689:LMH327885 LWD327689:LWD327885 MFZ327689:MFZ327885 MPV327689:MPV327885 MZR327689:MZR327885 NJN327689:NJN327885 NTJ327689:NTJ327885 ODF327689:ODF327885 ONB327689:ONB327885 OWX327689:OWX327885 PGT327689:PGT327885 PQP327689:PQP327885 QAL327689:QAL327885 QKH327689:QKH327885 QUD327689:QUD327885 RDZ327689:RDZ327885 RNV327689:RNV327885 RXR327689:RXR327885 SHN327689:SHN327885 SRJ327689:SRJ327885 TBF327689:TBF327885 TLB327689:TLB327885 TUX327689:TUX327885 UET327689:UET327885 UOP327689:UOP327885 UYL327689:UYL327885 VIH327689:VIH327885 VSD327689:VSD327885 WBZ327689:WBZ327885 WLV327689:WLV327885 WVR327689:WVR327885 N393225:O393421 JF393225:JF393421 TB393225:TB393421 ACX393225:ACX393421 AMT393225:AMT393421 AWP393225:AWP393421 BGL393225:BGL393421 BQH393225:BQH393421 CAD393225:CAD393421 CJZ393225:CJZ393421 CTV393225:CTV393421 DDR393225:DDR393421 DNN393225:DNN393421 DXJ393225:DXJ393421 EHF393225:EHF393421 ERB393225:ERB393421 FAX393225:FAX393421 FKT393225:FKT393421 FUP393225:FUP393421 GEL393225:GEL393421 GOH393225:GOH393421 GYD393225:GYD393421 HHZ393225:HHZ393421 HRV393225:HRV393421 IBR393225:IBR393421 ILN393225:ILN393421 IVJ393225:IVJ393421 JFF393225:JFF393421 JPB393225:JPB393421 JYX393225:JYX393421 KIT393225:KIT393421 KSP393225:KSP393421 LCL393225:LCL393421 LMH393225:LMH393421 LWD393225:LWD393421 MFZ393225:MFZ393421 MPV393225:MPV393421 MZR393225:MZR393421 NJN393225:NJN393421 NTJ393225:NTJ393421 ODF393225:ODF393421 ONB393225:ONB393421 OWX393225:OWX393421 PGT393225:PGT393421 PQP393225:PQP393421 QAL393225:QAL393421 QKH393225:QKH393421 QUD393225:QUD393421 RDZ393225:RDZ393421 RNV393225:RNV393421 RXR393225:RXR393421 SHN393225:SHN393421 SRJ393225:SRJ393421 TBF393225:TBF393421 TLB393225:TLB393421 TUX393225:TUX393421 UET393225:UET393421 UOP393225:UOP393421 UYL393225:UYL393421 VIH393225:VIH393421 VSD393225:VSD393421 WBZ393225:WBZ393421 WLV393225:WLV393421 WVR393225:WVR393421 N458761:O458957 JF458761:JF458957 TB458761:TB458957 ACX458761:ACX458957 AMT458761:AMT458957 AWP458761:AWP458957 BGL458761:BGL458957 BQH458761:BQH458957 CAD458761:CAD458957 CJZ458761:CJZ458957 CTV458761:CTV458957 DDR458761:DDR458957 DNN458761:DNN458957 DXJ458761:DXJ458957 EHF458761:EHF458957 ERB458761:ERB458957 FAX458761:FAX458957 FKT458761:FKT458957 FUP458761:FUP458957 GEL458761:GEL458957 GOH458761:GOH458957 GYD458761:GYD458957 HHZ458761:HHZ458957 HRV458761:HRV458957 IBR458761:IBR458957 ILN458761:ILN458957 IVJ458761:IVJ458957 JFF458761:JFF458957 JPB458761:JPB458957 JYX458761:JYX458957 KIT458761:KIT458957 KSP458761:KSP458957 LCL458761:LCL458957 LMH458761:LMH458957 LWD458761:LWD458957 MFZ458761:MFZ458957 MPV458761:MPV458957 MZR458761:MZR458957 NJN458761:NJN458957 NTJ458761:NTJ458957 ODF458761:ODF458957 ONB458761:ONB458957 OWX458761:OWX458957 PGT458761:PGT458957 PQP458761:PQP458957 QAL458761:QAL458957 QKH458761:QKH458957 QUD458761:QUD458957 RDZ458761:RDZ458957 RNV458761:RNV458957 RXR458761:RXR458957 SHN458761:SHN458957 SRJ458761:SRJ458957 TBF458761:TBF458957 TLB458761:TLB458957 TUX458761:TUX458957 UET458761:UET458957 UOP458761:UOP458957 UYL458761:UYL458957 VIH458761:VIH458957 VSD458761:VSD458957 WBZ458761:WBZ458957 WLV458761:WLV458957 WVR458761:WVR458957 N524297:O524493 JF524297:JF524493 TB524297:TB524493 ACX524297:ACX524493 AMT524297:AMT524493 AWP524297:AWP524493 BGL524297:BGL524493 BQH524297:BQH524493 CAD524297:CAD524493 CJZ524297:CJZ524493 CTV524297:CTV524493 DDR524297:DDR524493 DNN524297:DNN524493 DXJ524297:DXJ524493 EHF524297:EHF524493 ERB524297:ERB524493 FAX524297:FAX524493 FKT524297:FKT524493 FUP524297:FUP524493 GEL524297:GEL524493 GOH524297:GOH524493 GYD524297:GYD524493 HHZ524297:HHZ524493 HRV524297:HRV524493 IBR524297:IBR524493 ILN524297:ILN524493 IVJ524297:IVJ524493 JFF524297:JFF524493 JPB524297:JPB524493 JYX524297:JYX524493 KIT524297:KIT524493 KSP524297:KSP524493 LCL524297:LCL524493 LMH524297:LMH524493 LWD524297:LWD524493 MFZ524297:MFZ524493 MPV524297:MPV524493 MZR524297:MZR524493 NJN524297:NJN524493 NTJ524297:NTJ524493 ODF524297:ODF524493 ONB524297:ONB524493 OWX524297:OWX524493 PGT524297:PGT524493 PQP524297:PQP524493 QAL524297:QAL524493 QKH524297:QKH524493 QUD524297:QUD524493 RDZ524297:RDZ524493 RNV524297:RNV524493 RXR524297:RXR524493 SHN524297:SHN524493 SRJ524297:SRJ524493 TBF524297:TBF524493 TLB524297:TLB524493 TUX524297:TUX524493 UET524297:UET524493 UOP524297:UOP524493 UYL524297:UYL524493 VIH524297:VIH524493 VSD524297:VSD524493 WBZ524297:WBZ524493 WLV524297:WLV524493 WVR524297:WVR524493 N589833:O590029 JF589833:JF590029 TB589833:TB590029 ACX589833:ACX590029 AMT589833:AMT590029 AWP589833:AWP590029 BGL589833:BGL590029 BQH589833:BQH590029 CAD589833:CAD590029 CJZ589833:CJZ590029 CTV589833:CTV590029 DDR589833:DDR590029 DNN589833:DNN590029 DXJ589833:DXJ590029 EHF589833:EHF590029 ERB589833:ERB590029 FAX589833:FAX590029 FKT589833:FKT590029 FUP589833:FUP590029 GEL589833:GEL590029 GOH589833:GOH590029 GYD589833:GYD590029 HHZ589833:HHZ590029 HRV589833:HRV590029 IBR589833:IBR590029 ILN589833:ILN590029 IVJ589833:IVJ590029 JFF589833:JFF590029 JPB589833:JPB590029 JYX589833:JYX590029 KIT589833:KIT590029 KSP589833:KSP590029 LCL589833:LCL590029 LMH589833:LMH590029 LWD589833:LWD590029 MFZ589833:MFZ590029 MPV589833:MPV590029 MZR589833:MZR590029 NJN589833:NJN590029 NTJ589833:NTJ590029 ODF589833:ODF590029 ONB589833:ONB590029 OWX589833:OWX590029 PGT589833:PGT590029 PQP589833:PQP590029 QAL589833:QAL590029 QKH589833:QKH590029 QUD589833:QUD590029 RDZ589833:RDZ590029 RNV589833:RNV590029 RXR589833:RXR590029 SHN589833:SHN590029 SRJ589833:SRJ590029 TBF589833:TBF590029 TLB589833:TLB590029 TUX589833:TUX590029 UET589833:UET590029 UOP589833:UOP590029 UYL589833:UYL590029 VIH589833:VIH590029 VSD589833:VSD590029 WBZ589833:WBZ590029 WLV589833:WLV590029 WVR589833:WVR590029 N655369:O655565 JF655369:JF655565 TB655369:TB655565 ACX655369:ACX655565 AMT655369:AMT655565 AWP655369:AWP655565 BGL655369:BGL655565 BQH655369:BQH655565 CAD655369:CAD655565 CJZ655369:CJZ655565 CTV655369:CTV655565 DDR655369:DDR655565 DNN655369:DNN655565 DXJ655369:DXJ655565 EHF655369:EHF655565 ERB655369:ERB655565 FAX655369:FAX655565 FKT655369:FKT655565 FUP655369:FUP655565 GEL655369:GEL655565 GOH655369:GOH655565 GYD655369:GYD655565 HHZ655369:HHZ655565 HRV655369:HRV655565 IBR655369:IBR655565 ILN655369:ILN655565 IVJ655369:IVJ655565 JFF655369:JFF655565 JPB655369:JPB655565 JYX655369:JYX655565 KIT655369:KIT655565 KSP655369:KSP655565 LCL655369:LCL655565 LMH655369:LMH655565 LWD655369:LWD655565 MFZ655369:MFZ655565 MPV655369:MPV655565 MZR655369:MZR655565 NJN655369:NJN655565 NTJ655369:NTJ655565 ODF655369:ODF655565 ONB655369:ONB655565 OWX655369:OWX655565 PGT655369:PGT655565 PQP655369:PQP655565 QAL655369:QAL655565 QKH655369:QKH655565 QUD655369:QUD655565 RDZ655369:RDZ655565 RNV655369:RNV655565 RXR655369:RXR655565 SHN655369:SHN655565 SRJ655369:SRJ655565 TBF655369:TBF655565 TLB655369:TLB655565 TUX655369:TUX655565 UET655369:UET655565 UOP655369:UOP655565 UYL655369:UYL655565 VIH655369:VIH655565 VSD655369:VSD655565 WBZ655369:WBZ655565 WLV655369:WLV655565 WVR655369:WVR655565 N720905:O721101 JF720905:JF721101 TB720905:TB721101 ACX720905:ACX721101 AMT720905:AMT721101 AWP720905:AWP721101 BGL720905:BGL721101 BQH720905:BQH721101 CAD720905:CAD721101 CJZ720905:CJZ721101 CTV720905:CTV721101 DDR720905:DDR721101 DNN720905:DNN721101 DXJ720905:DXJ721101 EHF720905:EHF721101 ERB720905:ERB721101 FAX720905:FAX721101 FKT720905:FKT721101 FUP720905:FUP721101 GEL720905:GEL721101 GOH720905:GOH721101 GYD720905:GYD721101 HHZ720905:HHZ721101 HRV720905:HRV721101 IBR720905:IBR721101 ILN720905:ILN721101 IVJ720905:IVJ721101 JFF720905:JFF721101 JPB720905:JPB721101 JYX720905:JYX721101 KIT720905:KIT721101 KSP720905:KSP721101 LCL720905:LCL721101 LMH720905:LMH721101 LWD720905:LWD721101 MFZ720905:MFZ721101 MPV720905:MPV721101 MZR720905:MZR721101 NJN720905:NJN721101 NTJ720905:NTJ721101 ODF720905:ODF721101 ONB720905:ONB721101 OWX720905:OWX721101 PGT720905:PGT721101 PQP720905:PQP721101 QAL720905:QAL721101 QKH720905:QKH721101 QUD720905:QUD721101 RDZ720905:RDZ721101 RNV720905:RNV721101 RXR720905:RXR721101 SHN720905:SHN721101 SRJ720905:SRJ721101 TBF720905:TBF721101 TLB720905:TLB721101 TUX720905:TUX721101 UET720905:UET721101 UOP720905:UOP721101 UYL720905:UYL721101 VIH720905:VIH721101 VSD720905:VSD721101 WBZ720905:WBZ721101 WLV720905:WLV721101 WVR720905:WVR721101 N786441:O786637 JF786441:JF786637 TB786441:TB786637 ACX786441:ACX786637 AMT786441:AMT786637 AWP786441:AWP786637 BGL786441:BGL786637 BQH786441:BQH786637 CAD786441:CAD786637 CJZ786441:CJZ786637 CTV786441:CTV786637 DDR786441:DDR786637 DNN786441:DNN786637 DXJ786441:DXJ786637 EHF786441:EHF786637 ERB786441:ERB786637 FAX786441:FAX786637 FKT786441:FKT786637 FUP786441:FUP786637 GEL786441:GEL786637 GOH786441:GOH786637 GYD786441:GYD786637 HHZ786441:HHZ786637 HRV786441:HRV786637 IBR786441:IBR786637 ILN786441:ILN786637 IVJ786441:IVJ786637 JFF786441:JFF786637 JPB786441:JPB786637 JYX786441:JYX786637 KIT786441:KIT786637 KSP786441:KSP786637 LCL786441:LCL786637 LMH786441:LMH786637 LWD786441:LWD786637 MFZ786441:MFZ786637 MPV786441:MPV786637 MZR786441:MZR786637 NJN786441:NJN786637 NTJ786441:NTJ786637 ODF786441:ODF786637 ONB786441:ONB786637 OWX786441:OWX786637 PGT786441:PGT786637 PQP786441:PQP786637 QAL786441:QAL786637 QKH786441:QKH786637 QUD786441:QUD786637 RDZ786441:RDZ786637 RNV786441:RNV786637 RXR786441:RXR786637 SHN786441:SHN786637 SRJ786441:SRJ786637 TBF786441:TBF786637 TLB786441:TLB786637 TUX786441:TUX786637 UET786441:UET786637 UOP786441:UOP786637 UYL786441:UYL786637 VIH786441:VIH786637 VSD786441:VSD786637 WBZ786441:WBZ786637 WLV786441:WLV786637 WVR786441:WVR786637 N851977:O852173 JF851977:JF852173 TB851977:TB852173 ACX851977:ACX852173 AMT851977:AMT852173 AWP851977:AWP852173 BGL851977:BGL852173 BQH851977:BQH852173 CAD851977:CAD852173 CJZ851977:CJZ852173 CTV851977:CTV852173 DDR851977:DDR852173 DNN851977:DNN852173 DXJ851977:DXJ852173 EHF851977:EHF852173 ERB851977:ERB852173 FAX851977:FAX852173 FKT851977:FKT852173 FUP851977:FUP852173 GEL851977:GEL852173 GOH851977:GOH852173 GYD851977:GYD852173 HHZ851977:HHZ852173 HRV851977:HRV852173 IBR851977:IBR852173 ILN851977:ILN852173 IVJ851977:IVJ852173 JFF851977:JFF852173 JPB851977:JPB852173 JYX851977:JYX852173 KIT851977:KIT852173 KSP851977:KSP852173 LCL851977:LCL852173 LMH851977:LMH852173 LWD851977:LWD852173 MFZ851977:MFZ852173 MPV851977:MPV852173 MZR851977:MZR852173 NJN851977:NJN852173 NTJ851977:NTJ852173 ODF851977:ODF852173 ONB851977:ONB852173 OWX851977:OWX852173 PGT851977:PGT852173 PQP851977:PQP852173 QAL851977:QAL852173 QKH851977:QKH852173 QUD851977:QUD852173 RDZ851977:RDZ852173 RNV851977:RNV852173 RXR851977:RXR852173 SHN851977:SHN852173 SRJ851977:SRJ852173 TBF851977:TBF852173 TLB851977:TLB852173 TUX851977:TUX852173 UET851977:UET852173 UOP851977:UOP852173 UYL851977:UYL852173 VIH851977:VIH852173 VSD851977:VSD852173 WBZ851977:WBZ852173 WLV851977:WLV852173 WVR851977:WVR852173 N917513:O917709 JF917513:JF917709 TB917513:TB917709 ACX917513:ACX917709 AMT917513:AMT917709 AWP917513:AWP917709 BGL917513:BGL917709 BQH917513:BQH917709 CAD917513:CAD917709 CJZ917513:CJZ917709 CTV917513:CTV917709 DDR917513:DDR917709 DNN917513:DNN917709 DXJ917513:DXJ917709 EHF917513:EHF917709 ERB917513:ERB917709 FAX917513:FAX917709 FKT917513:FKT917709 FUP917513:FUP917709 GEL917513:GEL917709 GOH917513:GOH917709 GYD917513:GYD917709 HHZ917513:HHZ917709 HRV917513:HRV917709 IBR917513:IBR917709 ILN917513:ILN917709 IVJ917513:IVJ917709 JFF917513:JFF917709 JPB917513:JPB917709 JYX917513:JYX917709 KIT917513:KIT917709 KSP917513:KSP917709 LCL917513:LCL917709 LMH917513:LMH917709 LWD917513:LWD917709 MFZ917513:MFZ917709 MPV917513:MPV917709 MZR917513:MZR917709 NJN917513:NJN917709 NTJ917513:NTJ917709 ODF917513:ODF917709 ONB917513:ONB917709 OWX917513:OWX917709 PGT917513:PGT917709 PQP917513:PQP917709 QAL917513:QAL917709 QKH917513:QKH917709 QUD917513:QUD917709 RDZ917513:RDZ917709 RNV917513:RNV917709 RXR917513:RXR917709 SHN917513:SHN917709 SRJ917513:SRJ917709 TBF917513:TBF917709 TLB917513:TLB917709 TUX917513:TUX917709 UET917513:UET917709 UOP917513:UOP917709 UYL917513:UYL917709 VIH917513:VIH917709 VSD917513:VSD917709 WBZ917513:WBZ917709 WLV917513:WLV917709 WVR917513:WVR917709 N983049:O983245 JF983049:JF983245 TB983049:TB983245 ACX983049:ACX983245 AMT983049:AMT983245 AWP983049:AWP983245 BGL983049:BGL983245 BQH983049:BQH983245 CAD983049:CAD983245 CJZ983049:CJZ983245 CTV983049:CTV983245 DDR983049:DDR983245 DNN983049:DNN983245 DXJ983049:DXJ983245 EHF983049:EHF983245 ERB983049:ERB983245 FAX983049:FAX983245 FKT983049:FKT983245 FUP983049:FUP983245 GEL983049:GEL983245 GOH983049:GOH983245 GYD983049:GYD983245 HHZ983049:HHZ983245 HRV983049:HRV983245 IBR983049:IBR983245 ILN983049:ILN983245 IVJ983049:IVJ983245 JFF983049:JFF983245 JPB983049:JPB983245 JYX983049:JYX983245 KIT983049:KIT983245 KSP983049:KSP983245 LCL983049:LCL983245 LMH983049:LMH983245 LWD983049:LWD983245 MFZ983049:MFZ983245 MPV983049:MPV983245 MZR983049:MZR983245 NJN983049:NJN983245 NTJ983049:NTJ983245 ODF983049:ODF983245 ONB983049:ONB983245 OWX983049:OWX983245 PGT983049:PGT983245 PQP983049:PQP983245 QAL983049:QAL983245 QKH983049:QKH983245 QUD983049:QUD983245 RDZ983049:RDZ983245 RNV983049:RNV983245 RXR983049:RXR983245 SHN983049:SHN983245 SRJ983049:SRJ983245 TBF983049:TBF983245 TLB983049:TLB983245 TUX983049:TUX983245 UET983049:UET983245 UOP983049:UOP983245 UYL983049:UYL983245 VIH983049:VIH983245 VSD983049:VSD983245 WBZ983049:WBZ983245 WLV983049:WLV983245 WVR983049:WVR983245 JG65545:JH65655 TC65545:TD65655 ACY65545:ACZ65655 AMU65545:AMV65655 AWQ65545:AWR65655 BGM65545:BGN65655 BQI65545:BQJ65655 CAE65545:CAF65655 CKA65545:CKB65655 CTW65545:CTX65655 DDS65545:DDT65655 DNO65545:DNP65655 DXK65545:DXL65655 EHG65545:EHH65655 ERC65545:ERD65655 FAY65545:FAZ65655 FKU65545:FKV65655 FUQ65545:FUR65655 GEM65545:GEN65655 GOI65545:GOJ65655 GYE65545:GYF65655 HIA65545:HIB65655 HRW65545:HRX65655 IBS65545:IBT65655 ILO65545:ILP65655 IVK65545:IVL65655 JFG65545:JFH65655 JPC65545:JPD65655 JYY65545:JYZ65655 KIU65545:KIV65655 KSQ65545:KSR65655 LCM65545:LCN65655 LMI65545:LMJ65655 LWE65545:LWF65655 MGA65545:MGB65655 MPW65545:MPX65655 MZS65545:MZT65655 NJO65545:NJP65655 NTK65545:NTL65655 ODG65545:ODH65655 ONC65545:OND65655 OWY65545:OWZ65655 PGU65545:PGV65655 PQQ65545:PQR65655 QAM65545:QAN65655 QKI65545:QKJ65655 QUE65545:QUF65655 REA65545:REB65655 RNW65545:RNX65655 RXS65545:RXT65655 SHO65545:SHP65655 SRK65545:SRL65655 TBG65545:TBH65655 TLC65545:TLD65655 TUY65545:TUZ65655 UEU65545:UEV65655 UOQ65545:UOR65655 UYM65545:UYN65655 VII65545:VIJ65655 VSE65545:VSF65655 WCA65545:WCB65655 WLW65545:WLX65655 WVS65545:WVT65655 JG131081:JH131191 TC131081:TD131191 ACY131081:ACZ131191 AMU131081:AMV131191 AWQ131081:AWR131191 BGM131081:BGN131191 BQI131081:BQJ131191 CAE131081:CAF131191 CKA131081:CKB131191 CTW131081:CTX131191 DDS131081:DDT131191 DNO131081:DNP131191 DXK131081:DXL131191 EHG131081:EHH131191 ERC131081:ERD131191 FAY131081:FAZ131191 FKU131081:FKV131191 FUQ131081:FUR131191 GEM131081:GEN131191 GOI131081:GOJ131191 GYE131081:GYF131191 HIA131081:HIB131191 HRW131081:HRX131191 IBS131081:IBT131191 ILO131081:ILP131191 IVK131081:IVL131191 JFG131081:JFH131191 JPC131081:JPD131191 JYY131081:JYZ131191 KIU131081:KIV131191 KSQ131081:KSR131191 LCM131081:LCN131191 LMI131081:LMJ131191 LWE131081:LWF131191 MGA131081:MGB131191 MPW131081:MPX131191 MZS131081:MZT131191 NJO131081:NJP131191 NTK131081:NTL131191 ODG131081:ODH131191 ONC131081:OND131191 OWY131081:OWZ131191 PGU131081:PGV131191 PQQ131081:PQR131191 QAM131081:QAN131191 QKI131081:QKJ131191 QUE131081:QUF131191 REA131081:REB131191 RNW131081:RNX131191 RXS131081:RXT131191 SHO131081:SHP131191 SRK131081:SRL131191 TBG131081:TBH131191 TLC131081:TLD131191 TUY131081:TUZ131191 UEU131081:UEV131191 UOQ131081:UOR131191 UYM131081:UYN131191 VII131081:VIJ131191 VSE131081:VSF131191 WCA131081:WCB131191 WLW131081:WLX131191 WVS131081:WVT131191 JG196617:JH196727 TC196617:TD196727 ACY196617:ACZ196727 AMU196617:AMV196727 AWQ196617:AWR196727 BGM196617:BGN196727 BQI196617:BQJ196727 CAE196617:CAF196727 CKA196617:CKB196727 CTW196617:CTX196727 DDS196617:DDT196727 DNO196617:DNP196727 DXK196617:DXL196727 EHG196617:EHH196727 ERC196617:ERD196727 FAY196617:FAZ196727 FKU196617:FKV196727 FUQ196617:FUR196727 GEM196617:GEN196727 GOI196617:GOJ196727 GYE196617:GYF196727 HIA196617:HIB196727 HRW196617:HRX196727 IBS196617:IBT196727 ILO196617:ILP196727 IVK196617:IVL196727 JFG196617:JFH196727 JPC196617:JPD196727 JYY196617:JYZ196727 KIU196617:KIV196727 KSQ196617:KSR196727 LCM196617:LCN196727 LMI196617:LMJ196727 LWE196617:LWF196727 MGA196617:MGB196727 MPW196617:MPX196727 MZS196617:MZT196727 NJO196617:NJP196727 NTK196617:NTL196727 ODG196617:ODH196727 ONC196617:OND196727 OWY196617:OWZ196727 PGU196617:PGV196727 PQQ196617:PQR196727 QAM196617:QAN196727 QKI196617:QKJ196727 QUE196617:QUF196727 REA196617:REB196727 RNW196617:RNX196727 RXS196617:RXT196727 SHO196617:SHP196727 SRK196617:SRL196727 TBG196617:TBH196727 TLC196617:TLD196727 TUY196617:TUZ196727 UEU196617:UEV196727 UOQ196617:UOR196727 UYM196617:UYN196727 VII196617:VIJ196727 VSE196617:VSF196727 WCA196617:WCB196727 WLW196617:WLX196727 WVS196617:WVT196727 JG262153:JH262263 TC262153:TD262263 ACY262153:ACZ262263 AMU262153:AMV262263 AWQ262153:AWR262263 BGM262153:BGN262263 BQI262153:BQJ262263 CAE262153:CAF262263 CKA262153:CKB262263 CTW262153:CTX262263 DDS262153:DDT262263 DNO262153:DNP262263 DXK262153:DXL262263 EHG262153:EHH262263 ERC262153:ERD262263 FAY262153:FAZ262263 FKU262153:FKV262263 FUQ262153:FUR262263 GEM262153:GEN262263 GOI262153:GOJ262263 GYE262153:GYF262263 HIA262153:HIB262263 HRW262153:HRX262263 IBS262153:IBT262263 ILO262153:ILP262263 IVK262153:IVL262263 JFG262153:JFH262263 JPC262153:JPD262263 JYY262153:JYZ262263 KIU262153:KIV262263 KSQ262153:KSR262263 LCM262153:LCN262263 LMI262153:LMJ262263 LWE262153:LWF262263 MGA262153:MGB262263 MPW262153:MPX262263 MZS262153:MZT262263 NJO262153:NJP262263 NTK262153:NTL262263 ODG262153:ODH262263 ONC262153:OND262263 OWY262153:OWZ262263 PGU262153:PGV262263 PQQ262153:PQR262263 QAM262153:QAN262263 QKI262153:QKJ262263 QUE262153:QUF262263 REA262153:REB262263 RNW262153:RNX262263 RXS262153:RXT262263 SHO262153:SHP262263 SRK262153:SRL262263 TBG262153:TBH262263 TLC262153:TLD262263 TUY262153:TUZ262263 UEU262153:UEV262263 UOQ262153:UOR262263 UYM262153:UYN262263 VII262153:VIJ262263 VSE262153:VSF262263 WCA262153:WCB262263 WLW262153:WLX262263 WVS262153:WVT262263 JG327689:JH327799 TC327689:TD327799 ACY327689:ACZ327799 AMU327689:AMV327799 AWQ327689:AWR327799 BGM327689:BGN327799 BQI327689:BQJ327799 CAE327689:CAF327799 CKA327689:CKB327799 CTW327689:CTX327799 DDS327689:DDT327799 DNO327689:DNP327799 DXK327689:DXL327799 EHG327689:EHH327799 ERC327689:ERD327799 FAY327689:FAZ327799 FKU327689:FKV327799 FUQ327689:FUR327799 GEM327689:GEN327799 GOI327689:GOJ327799 GYE327689:GYF327799 HIA327689:HIB327799 HRW327689:HRX327799 IBS327689:IBT327799 ILO327689:ILP327799 IVK327689:IVL327799 JFG327689:JFH327799 JPC327689:JPD327799 JYY327689:JYZ327799 KIU327689:KIV327799 KSQ327689:KSR327799 LCM327689:LCN327799 LMI327689:LMJ327799 LWE327689:LWF327799 MGA327689:MGB327799 MPW327689:MPX327799 MZS327689:MZT327799 NJO327689:NJP327799 NTK327689:NTL327799 ODG327689:ODH327799 ONC327689:OND327799 OWY327689:OWZ327799 PGU327689:PGV327799 PQQ327689:PQR327799 QAM327689:QAN327799 QKI327689:QKJ327799 QUE327689:QUF327799 REA327689:REB327799 RNW327689:RNX327799 RXS327689:RXT327799 SHO327689:SHP327799 SRK327689:SRL327799 TBG327689:TBH327799 TLC327689:TLD327799 TUY327689:TUZ327799 UEU327689:UEV327799 UOQ327689:UOR327799 UYM327689:UYN327799 VII327689:VIJ327799 VSE327689:VSF327799 WCA327689:WCB327799 WLW327689:WLX327799 WVS327689:WVT327799 JG393225:JH393335 TC393225:TD393335 ACY393225:ACZ393335 AMU393225:AMV393335 AWQ393225:AWR393335 BGM393225:BGN393335 BQI393225:BQJ393335 CAE393225:CAF393335 CKA393225:CKB393335 CTW393225:CTX393335 DDS393225:DDT393335 DNO393225:DNP393335 DXK393225:DXL393335 EHG393225:EHH393335 ERC393225:ERD393335 FAY393225:FAZ393335 FKU393225:FKV393335 FUQ393225:FUR393335 GEM393225:GEN393335 GOI393225:GOJ393335 GYE393225:GYF393335 HIA393225:HIB393335 HRW393225:HRX393335 IBS393225:IBT393335 ILO393225:ILP393335 IVK393225:IVL393335 JFG393225:JFH393335 JPC393225:JPD393335 JYY393225:JYZ393335 KIU393225:KIV393335 KSQ393225:KSR393335 LCM393225:LCN393335 LMI393225:LMJ393335 LWE393225:LWF393335 MGA393225:MGB393335 MPW393225:MPX393335 MZS393225:MZT393335 NJO393225:NJP393335 NTK393225:NTL393335 ODG393225:ODH393335 ONC393225:OND393335 OWY393225:OWZ393335 PGU393225:PGV393335 PQQ393225:PQR393335 QAM393225:QAN393335 QKI393225:QKJ393335 QUE393225:QUF393335 REA393225:REB393335 RNW393225:RNX393335 RXS393225:RXT393335 SHO393225:SHP393335 SRK393225:SRL393335 TBG393225:TBH393335 TLC393225:TLD393335 TUY393225:TUZ393335 UEU393225:UEV393335 UOQ393225:UOR393335 UYM393225:UYN393335 VII393225:VIJ393335 VSE393225:VSF393335 WCA393225:WCB393335 WLW393225:WLX393335 WVS393225:WVT393335 JG458761:JH458871 TC458761:TD458871 ACY458761:ACZ458871 AMU458761:AMV458871 AWQ458761:AWR458871 BGM458761:BGN458871 BQI458761:BQJ458871 CAE458761:CAF458871 CKA458761:CKB458871 CTW458761:CTX458871 DDS458761:DDT458871 DNO458761:DNP458871 DXK458761:DXL458871 EHG458761:EHH458871 ERC458761:ERD458871 FAY458761:FAZ458871 FKU458761:FKV458871 FUQ458761:FUR458871 GEM458761:GEN458871 GOI458761:GOJ458871 GYE458761:GYF458871 HIA458761:HIB458871 HRW458761:HRX458871 IBS458761:IBT458871 ILO458761:ILP458871 IVK458761:IVL458871 JFG458761:JFH458871 JPC458761:JPD458871 JYY458761:JYZ458871 KIU458761:KIV458871 KSQ458761:KSR458871 LCM458761:LCN458871 LMI458761:LMJ458871 LWE458761:LWF458871 MGA458761:MGB458871 MPW458761:MPX458871 MZS458761:MZT458871 NJO458761:NJP458871 NTK458761:NTL458871 ODG458761:ODH458871 ONC458761:OND458871 OWY458761:OWZ458871 PGU458761:PGV458871 PQQ458761:PQR458871 QAM458761:QAN458871 QKI458761:QKJ458871 QUE458761:QUF458871 REA458761:REB458871 RNW458761:RNX458871 RXS458761:RXT458871 SHO458761:SHP458871 SRK458761:SRL458871 TBG458761:TBH458871 TLC458761:TLD458871 TUY458761:TUZ458871 UEU458761:UEV458871 UOQ458761:UOR458871 UYM458761:UYN458871 VII458761:VIJ458871 VSE458761:VSF458871 WCA458761:WCB458871 WLW458761:WLX458871 WVS458761:WVT458871 JG524297:JH524407 TC524297:TD524407 ACY524297:ACZ524407 AMU524297:AMV524407 AWQ524297:AWR524407 BGM524297:BGN524407 BQI524297:BQJ524407 CAE524297:CAF524407 CKA524297:CKB524407 CTW524297:CTX524407 DDS524297:DDT524407 DNO524297:DNP524407 DXK524297:DXL524407 EHG524297:EHH524407 ERC524297:ERD524407 FAY524297:FAZ524407 FKU524297:FKV524407 FUQ524297:FUR524407 GEM524297:GEN524407 GOI524297:GOJ524407 GYE524297:GYF524407 HIA524297:HIB524407 HRW524297:HRX524407 IBS524297:IBT524407 ILO524297:ILP524407 IVK524297:IVL524407 JFG524297:JFH524407 JPC524297:JPD524407 JYY524297:JYZ524407 KIU524297:KIV524407 KSQ524297:KSR524407 LCM524297:LCN524407 LMI524297:LMJ524407 LWE524297:LWF524407 MGA524297:MGB524407 MPW524297:MPX524407 MZS524297:MZT524407 NJO524297:NJP524407 NTK524297:NTL524407 ODG524297:ODH524407 ONC524297:OND524407 OWY524297:OWZ524407 PGU524297:PGV524407 PQQ524297:PQR524407 QAM524297:QAN524407 QKI524297:QKJ524407 QUE524297:QUF524407 REA524297:REB524407 RNW524297:RNX524407 RXS524297:RXT524407 SHO524297:SHP524407 SRK524297:SRL524407 TBG524297:TBH524407 TLC524297:TLD524407 TUY524297:TUZ524407 UEU524297:UEV524407 UOQ524297:UOR524407 UYM524297:UYN524407 VII524297:VIJ524407 VSE524297:VSF524407 WCA524297:WCB524407 WLW524297:WLX524407 WVS524297:WVT524407 JG589833:JH589943 TC589833:TD589943 ACY589833:ACZ589943 AMU589833:AMV589943 AWQ589833:AWR589943 BGM589833:BGN589943 BQI589833:BQJ589943 CAE589833:CAF589943 CKA589833:CKB589943 CTW589833:CTX589943 DDS589833:DDT589943 DNO589833:DNP589943 DXK589833:DXL589943 EHG589833:EHH589943 ERC589833:ERD589943 FAY589833:FAZ589943 FKU589833:FKV589943 FUQ589833:FUR589943 GEM589833:GEN589943 GOI589833:GOJ589943 GYE589833:GYF589943 HIA589833:HIB589943 HRW589833:HRX589943 IBS589833:IBT589943 ILO589833:ILP589943 IVK589833:IVL589943 JFG589833:JFH589943 JPC589833:JPD589943 JYY589833:JYZ589943 KIU589833:KIV589943 KSQ589833:KSR589943 LCM589833:LCN589943 LMI589833:LMJ589943 LWE589833:LWF589943 MGA589833:MGB589943 MPW589833:MPX589943 MZS589833:MZT589943 NJO589833:NJP589943 NTK589833:NTL589943 ODG589833:ODH589943 ONC589833:OND589943 OWY589833:OWZ589943 PGU589833:PGV589943 PQQ589833:PQR589943 QAM589833:QAN589943 QKI589833:QKJ589943 QUE589833:QUF589943 REA589833:REB589943 RNW589833:RNX589943 RXS589833:RXT589943 SHO589833:SHP589943 SRK589833:SRL589943 TBG589833:TBH589943 TLC589833:TLD589943 TUY589833:TUZ589943 UEU589833:UEV589943 UOQ589833:UOR589943 UYM589833:UYN589943 VII589833:VIJ589943 VSE589833:VSF589943 WCA589833:WCB589943 WLW589833:WLX589943 WVS589833:WVT589943 JG655369:JH655479 TC655369:TD655479 ACY655369:ACZ655479 AMU655369:AMV655479 AWQ655369:AWR655479 BGM655369:BGN655479 BQI655369:BQJ655479 CAE655369:CAF655479 CKA655369:CKB655479 CTW655369:CTX655479 DDS655369:DDT655479 DNO655369:DNP655479 DXK655369:DXL655479 EHG655369:EHH655479 ERC655369:ERD655479 FAY655369:FAZ655479 FKU655369:FKV655479 FUQ655369:FUR655479 GEM655369:GEN655479 GOI655369:GOJ655479 GYE655369:GYF655479 HIA655369:HIB655479 HRW655369:HRX655479 IBS655369:IBT655479 ILO655369:ILP655479 IVK655369:IVL655479 JFG655369:JFH655479 JPC655369:JPD655479 JYY655369:JYZ655479 KIU655369:KIV655479 KSQ655369:KSR655479 LCM655369:LCN655479 LMI655369:LMJ655479 LWE655369:LWF655479 MGA655369:MGB655479 MPW655369:MPX655479 MZS655369:MZT655479 NJO655369:NJP655479 NTK655369:NTL655479 ODG655369:ODH655479 ONC655369:OND655479 OWY655369:OWZ655479 PGU655369:PGV655479 PQQ655369:PQR655479 QAM655369:QAN655479 QKI655369:QKJ655479 QUE655369:QUF655479 REA655369:REB655479 RNW655369:RNX655479 RXS655369:RXT655479 SHO655369:SHP655479 SRK655369:SRL655479 TBG655369:TBH655479 TLC655369:TLD655479 TUY655369:TUZ655479 UEU655369:UEV655479 UOQ655369:UOR655479 UYM655369:UYN655479 VII655369:VIJ655479 VSE655369:VSF655479 WCA655369:WCB655479 WLW655369:WLX655479 WVS655369:WVT655479 JG720905:JH721015 TC720905:TD721015 ACY720905:ACZ721015 AMU720905:AMV721015 AWQ720905:AWR721015 BGM720905:BGN721015 BQI720905:BQJ721015 CAE720905:CAF721015 CKA720905:CKB721015 CTW720905:CTX721015 DDS720905:DDT721015 DNO720905:DNP721015 DXK720905:DXL721015 EHG720905:EHH721015 ERC720905:ERD721015 FAY720905:FAZ721015 FKU720905:FKV721015 FUQ720905:FUR721015 GEM720905:GEN721015 GOI720905:GOJ721015 GYE720905:GYF721015 HIA720905:HIB721015 HRW720905:HRX721015 IBS720905:IBT721015 ILO720905:ILP721015 IVK720905:IVL721015 JFG720905:JFH721015 JPC720905:JPD721015 JYY720905:JYZ721015 KIU720905:KIV721015 KSQ720905:KSR721015 LCM720905:LCN721015 LMI720905:LMJ721015 LWE720905:LWF721015 MGA720905:MGB721015 MPW720905:MPX721015 MZS720905:MZT721015 NJO720905:NJP721015 NTK720905:NTL721015 ODG720905:ODH721015 ONC720905:OND721015 OWY720905:OWZ721015 PGU720905:PGV721015 PQQ720905:PQR721015 QAM720905:QAN721015 QKI720905:QKJ721015 QUE720905:QUF721015 REA720905:REB721015 RNW720905:RNX721015 RXS720905:RXT721015 SHO720905:SHP721015 SRK720905:SRL721015 TBG720905:TBH721015 TLC720905:TLD721015 TUY720905:TUZ721015 UEU720905:UEV721015 UOQ720905:UOR721015 UYM720905:UYN721015 VII720905:VIJ721015 VSE720905:VSF721015 WCA720905:WCB721015 WLW720905:WLX721015 WVS720905:WVT721015 JG786441:JH786551 TC786441:TD786551 ACY786441:ACZ786551 AMU786441:AMV786551 AWQ786441:AWR786551 BGM786441:BGN786551 BQI786441:BQJ786551 CAE786441:CAF786551 CKA786441:CKB786551 CTW786441:CTX786551 DDS786441:DDT786551 DNO786441:DNP786551 DXK786441:DXL786551 EHG786441:EHH786551 ERC786441:ERD786551 FAY786441:FAZ786551 FKU786441:FKV786551 FUQ786441:FUR786551 GEM786441:GEN786551 GOI786441:GOJ786551 GYE786441:GYF786551 HIA786441:HIB786551 HRW786441:HRX786551 IBS786441:IBT786551 ILO786441:ILP786551 IVK786441:IVL786551 JFG786441:JFH786551 JPC786441:JPD786551 JYY786441:JYZ786551 KIU786441:KIV786551 KSQ786441:KSR786551 LCM786441:LCN786551 LMI786441:LMJ786551 LWE786441:LWF786551 MGA786441:MGB786551 MPW786441:MPX786551 MZS786441:MZT786551 NJO786441:NJP786551 NTK786441:NTL786551 ODG786441:ODH786551 ONC786441:OND786551 OWY786441:OWZ786551 PGU786441:PGV786551 PQQ786441:PQR786551 QAM786441:QAN786551 QKI786441:QKJ786551 QUE786441:QUF786551 REA786441:REB786551 RNW786441:RNX786551 RXS786441:RXT786551 SHO786441:SHP786551 SRK786441:SRL786551 TBG786441:TBH786551 TLC786441:TLD786551 TUY786441:TUZ786551 UEU786441:UEV786551 UOQ786441:UOR786551 UYM786441:UYN786551 VII786441:VIJ786551 VSE786441:VSF786551 WCA786441:WCB786551 WLW786441:WLX786551 WVS786441:WVT786551 JG851977:JH852087 TC851977:TD852087 ACY851977:ACZ852087 AMU851977:AMV852087 AWQ851977:AWR852087 BGM851977:BGN852087 BQI851977:BQJ852087 CAE851977:CAF852087 CKA851977:CKB852087 CTW851977:CTX852087 DDS851977:DDT852087 DNO851977:DNP852087 DXK851977:DXL852087 EHG851977:EHH852087 ERC851977:ERD852087 FAY851977:FAZ852087 FKU851977:FKV852087 FUQ851977:FUR852087 GEM851977:GEN852087 GOI851977:GOJ852087 GYE851977:GYF852087 HIA851977:HIB852087 HRW851977:HRX852087 IBS851977:IBT852087 ILO851977:ILP852087 IVK851977:IVL852087 JFG851977:JFH852087 JPC851977:JPD852087 JYY851977:JYZ852087 KIU851977:KIV852087 KSQ851977:KSR852087 LCM851977:LCN852087 LMI851977:LMJ852087 LWE851977:LWF852087 MGA851977:MGB852087 MPW851977:MPX852087 MZS851977:MZT852087 NJO851977:NJP852087 NTK851977:NTL852087 ODG851977:ODH852087 ONC851977:OND852087 OWY851977:OWZ852087 PGU851977:PGV852087 PQQ851977:PQR852087 QAM851977:QAN852087 QKI851977:QKJ852087 QUE851977:QUF852087 REA851977:REB852087 RNW851977:RNX852087 RXS851977:RXT852087 SHO851977:SHP852087 SRK851977:SRL852087 TBG851977:TBH852087 TLC851977:TLD852087 TUY851977:TUZ852087 UEU851977:UEV852087 UOQ851977:UOR852087 UYM851977:UYN852087 VII851977:VIJ852087 VSE851977:VSF852087 WCA851977:WCB852087 WLW851977:WLX852087 WVS851977:WVT852087 JG917513:JH917623 TC917513:TD917623 ACY917513:ACZ917623 AMU917513:AMV917623 AWQ917513:AWR917623 BGM917513:BGN917623 BQI917513:BQJ917623 CAE917513:CAF917623 CKA917513:CKB917623 CTW917513:CTX917623 DDS917513:DDT917623 DNO917513:DNP917623 DXK917513:DXL917623 EHG917513:EHH917623 ERC917513:ERD917623 FAY917513:FAZ917623 FKU917513:FKV917623 FUQ917513:FUR917623 GEM917513:GEN917623 GOI917513:GOJ917623 GYE917513:GYF917623 HIA917513:HIB917623 HRW917513:HRX917623 IBS917513:IBT917623 ILO917513:ILP917623 IVK917513:IVL917623 JFG917513:JFH917623 JPC917513:JPD917623 JYY917513:JYZ917623 KIU917513:KIV917623 KSQ917513:KSR917623 LCM917513:LCN917623 LMI917513:LMJ917623 LWE917513:LWF917623 MGA917513:MGB917623 MPW917513:MPX917623 MZS917513:MZT917623 NJO917513:NJP917623 NTK917513:NTL917623 ODG917513:ODH917623 ONC917513:OND917623 OWY917513:OWZ917623 PGU917513:PGV917623 PQQ917513:PQR917623 QAM917513:QAN917623 QKI917513:QKJ917623 QUE917513:QUF917623 REA917513:REB917623 RNW917513:RNX917623 RXS917513:RXT917623 SHO917513:SHP917623 SRK917513:SRL917623 TBG917513:TBH917623 TLC917513:TLD917623 TUY917513:TUZ917623 UEU917513:UEV917623 UOQ917513:UOR917623 UYM917513:UYN917623 VII917513:VIJ917623 VSE917513:VSF917623 WCA917513:WCB917623 WLW917513:WLX917623 WVS917513:WVT917623 JG983049:JH983159 TC983049:TD983159 ACY983049:ACZ983159 AMU983049:AMV983159 AWQ983049:AWR983159 BGM983049:BGN983159 BQI983049:BQJ983159 CAE983049:CAF983159 CKA983049:CKB983159 CTW983049:CTX983159 DDS983049:DDT983159 DNO983049:DNP983159 DXK983049:DXL983159 EHG983049:EHH983159 ERC983049:ERD983159 FAY983049:FAZ983159 FKU983049:FKV983159 FUQ983049:FUR983159 GEM983049:GEN983159 GOI983049:GOJ983159 GYE983049:GYF983159 HIA983049:HIB983159 HRW983049:HRX983159 IBS983049:IBT983159 ILO983049:ILP983159 IVK983049:IVL983159 JFG983049:JFH983159 JPC983049:JPD983159 JYY983049:JYZ983159 KIU983049:KIV983159 KSQ983049:KSR983159 LCM983049:LCN983159 LMI983049:LMJ983159 LWE983049:LWF983159 MGA983049:MGB983159 MPW983049:MPX983159 MZS983049:MZT983159 NJO983049:NJP983159 NTK983049:NTL983159 ODG983049:ODH983159 ONC983049:OND983159 OWY983049:OWZ983159 PGU983049:PGV983159 PQQ983049:PQR983159 QAM983049:QAN983159 QKI983049:QKJ983159 QUE983049:QUF983159 REA983049:REB983159 RNW983049:RNX983159 RXS983049:RXT983159 SHO983049:SHP983159 SRK983049:SRL983159 TBG983049:TBH983159 TLC983049:TLD983159 TUY983049:TUZ983159 UEU983049:UEV983159 UOQ983049:UOR983159 UYM983049:UYN983159 VII983049:VIJ983159 VSE983049:VSF983159 WCA983049:WCB983159 WLW983049:WLX983159 WVS983049:WVT983159 JI65545:JI65784 TE65545:TE65784 ADA65545:ADA65784 AMW65545:AMW65784 AWS65545:AWS65784 BGO65545:BGO65784 BQK65545:BQK65784 CAG65545:CAG65784 CKC65545:CKC65784 CTY65545:CTY65784 DDU65545:DDU65784 DNQ65545:DNQ65784 DXM65545:DXM65784 EHI65545:EHI65784 ERE65545:ERE65784 FBA65545:FBA65784 FKW65545:FKW65784 FUS65545:FUS65784 GEO65545:GEO65784 GOK65545:GOK65784 GYG65545:GYG65784 HIC65545:HIC65784 HRY65545:HRY65784 IBU65545:IBU65784 ILQ65545:ILQ65784 IVM65545:IVM65784 JFI65545:JFI65784 JPE65545:JPE65784 JZA65545:JZA65784 KIW65545:KIW65784 KSS65545:KSS65784 LCO65545:LCO65784 LMK65545:LMK65784 LWG65545:LWG65784 MGC65545:MGC65784 MPY65545:MPY65784 MZU65545:MZU65784 NJQ65545:NJQ65784 NTM65545:NTM65784 ODI65545:ODI65784 ONE65545:ONE65784 OXA65545:OXA65784 PGW65545:PGW65784 PQS65545:PQS65784 QAO65545:QAO65784 QKK65545:QKK65784 QUG65545:QUG65784 REC65545:REC65784 RNY65545:RNY65784 RXU65545:RXU65784 SHQ65545:SHQ65784 SRM65545:SRM65784 TBI65545:TBI65784 TLE65545:TLE65784 TVA65545:TVA65784 UEW65545:UEW65784 UOS65545:UOS65784 UYO65545:UYO65784 VIK65545:VIK65784 VSG65545:VSG65784 WCC65545:WCC65784 WLY65545:WLY65784 WVU65545:WVU65784 JI131081:JI131320 TE131081:TE131320 ADA131081:ADA131320 AMW131081:AMW131320 AWS131081:AWS131320 BGO131081:BGO131320 BQK131081:BQK131320 CAG131081:CAG131320 CKC131081:CKC131320 CTY131081:CTY131320 DDU131081:DDU131320 DNQ131081:DNQ131320 DXM131081:DXM131320 EHI131081:EHI131320 ERE131081:ERE131320 FBA131081:FBA131320 FKW131081:FKW131320 FUS131081:FUS131320 GEO131081:GEO131320 GOK131081:GOK131320 GYG131081:GYG131320 HIC131081:HIC131320 HRY131081:HRY131320 IBU131081:IBU131320 ILQ131081:ILQ131320 IVM131081:IVM131320 JFI131081:JFI131320 JPE131081:JPE131320 JZA131081:JZA131320 KIW131081:KIW131320 KSS131081:KSS131320 LCO131081:LCO131320 LMK131081:LMK131320 LWG131081:LWG131320 MGC131081:MGC131320 MPY131081:MPY131320 MZU131081:MZU131320 NJQ131081:NJQ131320 NTM131081:NTM131320 ODI131081:ODI131320 ONE131081:ONE131320 OXA131081:OXA131320 PGW131081:PGW131320 PQS131081:PQS131320 QAO131081:QAO131320 QKK131081:QKK131320 QUG131081:QUG131320 REC131081:REC131320 RNY131081:RNY131320 RXU131081:RXU131320 SHQ131081:SHQ131320 SRM131081:SRM131320 TBI131081:TBI131320 TLE131081:TLE131320 TVA131081:TVA131320 UEW131081:UEW131320 UOS131081:UOS131320 UYO131081:UYO131320 VIK131081:VIK131320 VSG131081:VSG131320 WCC131081:WCC131320 WLY131081:WLY131320 WVU131081:WVU131320 JI196617:JI196856 TE196617:TE196856 ADA196617:ADA196856 AMW196617:AMW196856 AWS196617:AWS196856 BGO196617:BGO196856 BQK196617:BQK196856 CAG196617:CAG196856 CKC196617:CKC196856 CTY196617:CTY196856 DDU196617:DDU196856 DNQ196617:DNQ196856 DXM196617:DXM196856 EHI196617:EHI196856 ERE196617:ERE196856 FBA196617:FBA196856 FKW196617:FKW196856 FUS196617:FUS196856 GEO196617:GEO196856 GOK196617:GOK196856 GYG196617:GYG196856 HIC196617:HIC196856 HRY196617:HRY196856 IBU196617:IBU196856 ILQ196617:ILQ196856 IVM196617:IVM196856 JFI196617:JFI196856 JPE196617:JPE196856 JZA196617:JZA196856 KIW196617:KIW196856 KSS196617:KSS196856 LCO196617:LCO196856 LMK196617:LMK196856 LWG196617:LWG196856 MGC196617:MGC196856 MPY196617:MPY196856 MZU196617:MZU196856 NJQ196617:NJQ196856 NTM196617:NTM196856 ODI196617:ODI196856 ONE196617:ONE196856 OXA196617:OXA196856 PGW196617:PGW196856 PQS196617:PQS196856 QAO196617:QAO196856 QKK196617:QKK196856 QUG196617:QUG196856 REC196617:REC196856 RNY196617:RNY196856 RXU196617:RXU196856 SHQ196617:SHQ196856 SRM196617:SRM196856 TBI196617:TBI196856 TLE196617:TLE196856 TVA196617:TVA196856 UEW196617:UEW196856 UOS196617:UOS196856 UYO196617:UYO196856 VIK196617:VIK196856 VSG196617:VSG196856 WCC196617:WCC196856 WLY196617:WLY196856 WVU196617:WVU196856 JI262153:JI262392 TE262153:TE262392 ADA262153:ADA262392 AMW262153:AMW262392 AWS262153:AWS262392 BGO262153:BGO262392 BQK262153:BQK262392 CAG262153:CAG262392 CKC262153:CKC262392 CTY262153:CTY262392 DDU262153:DDU262392 DNQ262153:DNQ262392 DXM262153:DXM262392 EHI262153:EHI262392 ERE262153:ERE262392 FBA262153:FBA262392 FKW262153:FKW262392 FUS262153:FUS262392 GEO262153:GEO262392 GOK262153:GOK262392 GYG262153:GYG262392 HIC262153:HIC262392 HRY262153:HRY262392 IBU262153:IBU262392 ILQ262153:ILQ262392 IVM262153:IVM262392 JFI262153:JFI262392 JPE262153:JPE262392 JZA262153:JZA262392 KIW262153:KIW262392 KSS262153:KSS262392 LCO262153:LCO262392 LMK262153:LMK262392 LWG262153:LWG262392 MGC262153:MGC262392 MPY262153:MPY262392 MZU262153:MZU262392 NJQ262153:NJQ262392 NTM262153:NTM262392 ODI262153:ODI262392 ONE262153:ONE262392 OXA262153:OXA262392 PGW262153:PGW262392 PQS262153:PQS262392 QAO262153:QAO262392 QKK262153:QKK262392 QUG262153:QUG262392 REC262153:REC262392 RNY262153:RNY262392 RXU262153:RXU262392 SHQ262153:SHQ262392 SRM262153:SRM262392 TBI262153:TBI262392 TLE262153:TLE262392 TVA262153:TVA262392 UEW262153:UEW262392 UOS262153:UOS262392 UYO262153:UYO262392 VIK262153:VIK262392 VSG262153:VSG262392 WCC262153:WCC262392 WLY262153:WLY262392 WVU262153:WVU262392 JI327689:JI327928 TE327689:TE327928 ADA327689:ADA327928 AMW327689:AMW327928 AWS327689:AWS327928 BGO327689:BGO327928 BQK327689:BQK327928 CAG327689:CAG327928 CKC327689:CKC327928 CTY327689:CTY327928 DDU327689:DDU327928 DNQ327689:DNQ327928 DXM327689:DXM327928 EHI327689:EHI327928 ERE327689:ERE327928 FBA327689:FBA327928 FKW327689:FKW327928 FUS327689:FUS327928 GEO327689:GEO327928 GOK327689:GOK327928 GYG327689:GYG327928 HIC327689:HIC327928 HRY327689:HRY327928 IBU327689:IBU327928 ILQ327689:ILQ327928 IVM327689:IVM327928 JFI327689:JFI327928 JPE327689:JPE327928 JZA327689:JZA327928 KIW327689:KIW327928 KSS327689:KSS327928 LCO327689:LCO327928 LMK327689:LMK327928 LWG327689:LWG327928 MGC327689:MGC327928 MPY327689:MPY327928 MZU327689:MZU327928 NJQ327689:NJQ327928 NTM327689:NTM327928 ODI327689:ODI327928 ONE327689:ONE327928 OXA327689:OXA327928 PGW327689:PGW327928 PQS327689:PQS327928 QAO327689:QAO327928 QKK327689:QKK327928 QUG327689:QUG327928 REC327689:REC327928 RNY327689:RNY327928 RXU327689:RXU327928 SHQ327689:SHQ327928 SRM327689:SRM327928 TBI327689:TBI327928 TLE327689:TLE327928 TVA327689:TVA327928 UEW327689:UEW327928 UOS327689:UOS327928 UYO327689:UYO327928 VIK327689:VIK327928 VSG327689:VSG327928 WCC327689:WCC327928 WLY327689:WLY327928 WVU327689:WVU327928 JI393225:JI393464 TE393225:TE393464 ADA393225:ADA393464 AMW393225:AMW393464 AWS393225:AWS393464 BGO393225:BGO393464 BQK393225:BQK393464 CAG393225:CAG393464 CKC393225:CKC393464 CTY393225:CTY393464 DDU393225:DDU393464 DNQ393225:DNQ393464 DXM393225:DXM393464 EHI393225:EHI393464 ERE393225:ERE393464 FBA393225:FBA393464 FKW393225:FKW393464 FUS393225:FUS393464 GEO393225:GEO393464 GOK393225:GOK393464 GYG393225:GYG393464 HIC393225:HIC393464 HRY393225:HRY393464 IBU393225:IBU393464 ILQ393225:ILQ393464 IVM393225:IVM393464 JFI393225:JFI393464 JPE393225:JPE393464 JZA393225:JZA393464 KIW393225:KIW393464 KSS393225:KSS393464 LCO393225:LCO393464 LMK393225:LMK393464 LWG393225:LWG393464 MGC393225:MGC393464 MPY393225:MPY393464 MZU393225:MZU393464 NJQ393225:NJQ393464 NTM393225:NTM393464 ODI393225:ODI393464 ONE393225:ONE393464 OXA393225:OXA393464 PGW393225:PGW393464 PQS393225:PQS393464 QAO393225:QAO393464 QKK393225:QKK393464 QUG393225:QUG393464 REC393225:REC393464 RNY393225:RNY393464 RXU393225:RXU393464 SHQ393225:SHQ393464 SRM393225:SRM393464 TBI393225:TBI393464 TLE393225:TLE393464 TVA393225:TVA393464 UEW393225:UEW393464 UOS393225:UOS393464 UYO393225:UYO393464 VIK393225:VIK393464 VSG393225:VSG393464 WCC393225:WCC393464 WLY393225:WLY393464 WVU393225:WVU393464 JI458761:JI459000 TE458761:TE459000 ADA458761:ADA459000 AMW458761:AMW459000 AWS458761:AWS459000 BGO458761:BGO459000 BQK458761:BQK459000 CAG458761:CAG459000 CKC458761:CKC459000 CTY458761:CTY459000 DDU458761:DDU459000 DNQ458761:DNQ459000 DXM458761:DXM459000 EHI458761:EHI459000 ERE458761:ERE459000 FBA458761:FBA459000 FKW458761:FKW459000 FUS458761:FUS459000 GEO458761:GEO459000 GOK458761:GOK459000 GYG458761:GYG459000 HIC458761:HIC459000 HRY458761:HRY459000 IBU458761:IBU459000 ILQ458761:ILQ459000 IVM458761:IVM459000 JFI458761:JFI459000 JPE458761:JPE459000 JZA458761:JZA459000 KIW458761:KIW459000 KSS458761:KSS459000 LCO458761:LCO459000 LMK458761:LMK459000 LWG458761:LWG459000 MGC458761:MGC459000 MPY458761:MPY459000 MZU458761:MZU459000 NJQ458761:NJQ459000 NTM458761:NTM459000 ODI458761:ODI459000 ONE458761:ONE459000 OXA458761:OXA459000 PGW458761:PGW459000 PQS458761:PQS459000 QAO458761:QAO459000 QKK458761:QKK459000 QUG458761:QUG459000 REC458761:REC459000 RNY458761:RNY459000 RXU458761:RXU459000 SHQ458761:SHQ459000 SRM458761:SRM459000 TBI458761:TBI459000 TLE458761:TLE459000 TVA458761:TVA459000 UEW458761:UEW459000 UOS458761:UOS459000 UYO458761:UYO459000 VIK458761:VIK459000 VSG458761:VSG459000 WCC458761:WCC459000 WLY458761:WLY459000 WVU458761:WVU459000 JI524297:JI524536 TE524297:TE524536 ADA524297:ADA524536 AMW524297:AMW524536 AWS524297:AWS524536 BGO524297:BGO524536 BQK524297:BQK524536 CAG524297:CAG524536 CKC524297:CKC524536 CTY524297:CTY524536 DDU524297:DDU524536 DNQ524297:DNQ524536 DXM524297:DXM524536 EHI524297:EHI524536 ERE524297:ERE524536 FBA524297:FBA524536 FKW524297:FKW524536 FUS524297:FUS524536 GEO524297:GEO524536 GOK524297:GOK524536 GYG524297:GYG524536 HIC524297:HIC524536 HRY524297:HRY524536 IBU524297:IBU524536 ILQ524297:ILQ524536 IVM524297:IVM524536 JFI524297:JFI524536 JPE524297:JPE524536 JZA524297:JZA524536 KIW524297:KIW524536 KSS524297:KSS524536 LCO524297:LCO524536 LMK524297:LMK524536 LWG524297:LWG524536 MGC524297:MGC524536 MPY524297:MPY524536 MZU524297:MZU524536 NJQ524297:NJQ524536 NTM524297:NTM524536 ODI524297:ODI524536 ONE524297:ONE524536 OXA524297:OXA524536 PGW524297:PGW524536 PQS524297:PQS524536 QAO524297:QAO524536 QKK524297:QKK524536 QUG524297:QUG524536 REC524297:REC524536 RNY524297:RNY524536 RXU524297:RXU524536 SHQ524297:SHQ524536 SRM524297:SRM524536 TBI524297:TBI524536 TLE524297:TLE524536 TVA524297:TVA524536 UEW524297:UEW524536 UOS524297:UOS524536 UYO524297:UYO524536 VIK524297:VIK524536 VSG524297:VSG524536 WCC524297:WCC524536 WLY524297:WLY524536 WVU524297:WVU524536 JI589833:JI590072 TE589833:TE590072 ADA589833:ADA590072 AMW589833:AMW590072 AWS589833:AWS590072 BGO589833:BGO590072 BQK589833:BQK590072 CAG589833:CAG590072 CKC589833:CKC590072 CTY589833:CTY590072 DDU589833:DDU590072 DNQ589833:DNQ590072 DXM589833:DXM590072 EHI589833:EHI590072 ERE589833:ERE590072 FBA589833:FBA590072 FKW589833:FKW590072 FUS589833:FUS590072 GEO589833:GEO590072 GOK589833:GOK590072 GYG589833:GYG590072 HIC589833:HIC590072 HRY589833:HRY590072 IBU589833:IBU590072 ILQ589833:ILQ590072 IVM589833:IVM590072 JFI589833:JFI590072 JPE589833:JPE590072 JZA589833:JZA590072 KIW589833:KIW590072 KSS589833:KSS590072 LCO589833:LCO590072 LMK589833:LMK590072 LWG589833:LWG590072 MGC589833:MGC590072 MPY589833:MPY590072 MZU589833:MZU590072 NJQ589833:NJQ590072 NTM589833:NTM590072 ODI589833:ODI590072 ONE589833:ONE590072 OXA589833:OXA590072 PGW589833:PGW590072 PQS589833:PQS590072 QAO589833:QAO590072 QKK589833:QKK590072 QUG589833:QUG590072 REC589833:REC590072 RNY589833:RNY590072 RXU589833:RXU590072 SHQ589833:SHQ590072 SRM589833:SRM590072 TBI589833:TBI590072 TLE589833:TLE590072 TVA589833:TVA590072 UEW589833:UEW590072 UOS589833:UOS590072 UYO589833:UYO590072 VIK589833:VIK590072 VSG589833:VSG590072 WCC589833:WCC590072 WLY589833:WLY590072 WVU589833:WVU590072 JI655369:JI655608 TE655369:TE655608 ADA655369:ADA655608 AMW655369:AMW655608 AWS655369:AWS655608 BGO655369:BGO655608 BQK655369:BQK655608 CAG655369:CAG655608 CKC655369:CKC655608 CTY655369:CTY655608 DDU655369:DDU655608 DNQ655369:DNQ655608 DXM655369:DXM655608 EHI655369:EHI655608 ERE655369:ERE655608 FBA655369:FBA655608 FKW655369:FKW655608 FUS655369:FUS655608 GEO655369:GEO655608 GOK655369:GOK655608 GYG655369:GYG655608 HIC655369:HIC655608 HRY655369:HRY655608 IBU655369:IBU655608 ILQ655369:ILQ655608 IVM655369:IVM655608 JFI655369:JFI655608 JPE655369:JPE655608 JZA655369:JZA655608 KIW655369:KIW655608 KSS655369:KSS655608 LCO655369:LCO655608 LMK655369:LMK655608 LWG655369:LWG655608 MGC655369:MGC655608 MPY655369:MPY655608 MZU655369:MZU655608 NJQ655369:NJQ655608 NTM655369:NTM655608 ODI655369:ODI655608 ONE655369:ONE655608 OXA655369:OXA655608 PGW655369:PGW655608 PQS655369:PQS655608 QAO655369:QAO655608 QKK655369:QKK655608 QUG655369:QUG655608 REC655369:REC655608 RNY655369:RNY655608 RXU655369:RXU655608 SHQ655369:SHQ655608 SRM655369:SRM655608 TBI655369:TBI655608 TLE655369:TLE655608 TVA655369:TVA655608 UEW655369:UEW655608 UOS655369:UOS655608 UYO655369:UYO655608 VIK655369:VIK655608 VSG655369:VSG655608 WCC655369:WCC655608 WLY655369:WLY655608 WVU655369:WVU655608 JI720905:JI721144 TE720905:TE721144 ADA720905:ADA721144 AMW720905:AMW721144 AWS720905:AWS721144 BGO720905:BGO721144 BQK720905:BQK721144 CAG720905:CAG721144 CKC720905:CKC721144 CTY720905:CTY721144 DDU720905:DDU721144 DNQ720905:DNQ721144 DXM720905:DXM721144 EHI720905:EHI721144 ERE720905:ERE721144 FBA720905:FBA721144 FKW720905:FKW721144 FUS720905:FUS721144 GEO720905:GEO721144 GOK720905:GOK721144 GYG720905:GYG721144 HIC720905:HIC721144 HRY720905:HRY721144 IBU720905:IBU721144 ILQ720905:ILQ721144 IVM720905:IVM721144 JFI720905:JFI721144 JPE720905:JPE721144 JZA720905:JZA721144 KIW720905:KIW721144 KSS720905:KSS721144 LCO720905:LCO721144 LMK720905:LMK721144 LWG720905:LWG721144 MGC720905:MGC721144 MPY720905:MPY721144 MZU720905:MZU721144 NJQ720905:NJQ721144 NTM720905:NTM721144 ODI720905:ODI721144 ONE720905:ONE721144 OXA720905:OXA721144 PGW720905:PGW721144 PQS720905:PQS721144 QAO720905:QAO721144 QKK720905:QKK721144 QUG720905:QUG721144 REC720905:REC721144 RNY720905:RNY721144 RXU720905:RXU721144 SHQ720905:SHQ721144 SRM720905:SRM721144 TBI720905:TBI721144 TLE720905:TLE721144 TVA720905:TVA721144 UEW720905:UEW721144 UOS720905:UOS721144 UYO720905:UYO721144 VIK720905:VIK721144 VSG720905:VSG721144 WCC720905:WCC721144 WLY720905:WLY721144 WVU720905:WVU721144 JI786441:JI786680 TE786441:TE786680 ADA786441:ADA786680 AMW786441:AMW786680 AWS786441:AWS786680 BGO786441:BGO786680 BQK786441:BQK786680 CAG786441:CAG786680 CKC786441:CKC786680 CTY786441:CTY786680 DDU786441:DDU786680 DNQ786441:DNQ786680 DXM786441:DXM786680 EHI786441:EHI786680 ERE786441:ERE786680 FBA786441:FBA786680 FKW786441:FKW786680 FUS786441:FUS786680 GEO786441:GEO786680 GOK786441:GOK786680 GYG786441:GYG786680 HIC786441:HIC786680 HRY786441:HRY786680 IBU786441:IBU786680 ILQ786441:ILQ786680 IVM786441:IVM786680 JFI786441:JFI786680 JPE786441:JPE786680 JZA786441:JZA786680 KIW786441:KIW786680 KSS786441:KSS786680 LCO786441:LCO786680 LMK786441:LMK786680 LWG786441:LWG786680 MGC786441:MGC786680 MPY786441:MPY786680 MZU786441:MZU786680 NJQ786441:NJQ786680 NTM786441:NTM786680 ODI786441:ODI786680 ONE786441:ONE786680 OXA786441:OXA786680 PGW786441:PGW786680 PQS786441:PQS786680 QAO786441:QAO786680 QKK786441:QKK786680 QUG786441:QUG786680 REC786441:REC786680 RNY786441:RNY786680 RXU786441:RXU786680 SHQ786441:SHQ786680 SRM786441:SRM786680 TBI786441:TBI786680 TLE786441:TLE786680 TVA786441:TVA786680 UEW786441:UEW786680 UOS786441:UOS786680 UYO786441:UYO786680 VIK786441:VIK786680 VSG786441:VSG786680 WCC786441:WCC786680 WLY786441:WLY786680 WVU786441:WVU786680 JI851977:JI852216 TE851977:TE852216 ADA851977:ADA852216 AMW851977:AMW852216 AWS851977:AWS852216 BGO851977:BGO852216 BQK851977:BQK852216 CAG851977:CAG852216 CKC851977:CKC852216 CTY851977:CTY852216 DDU851977:DDU852216 DNQ851977:DNQ852216 DXM851977:DXM852216 EHI851977:EHI852216 ERE851977:ERE852216 FBA851977:FBA852216 FKW851977:FKW852216 FUS851977:FUS852216 GEO851977:GEO852216 GOK851977:GOK852216 GYG851977:GYG852216 HIC851977:HIC852216 HRY851977:HRY852216 IBU851977:IBU852216 ILQ851977:ILQ852216 IVM851977:IVM852216 JFI851977:JFI852216 JPE851977:JPE852216 JZA851977:JZA852216 KIW851977:KIW852216 KSS851977:KSS852216 LCO851977:LCO852216 LMK851977:LMK852216 LWG851977:LWG852216 MGC851977:MGC852216 MPY851977:MPY852216 MZU851977:MZU852216 NJQ851977:NJQ852216 NTM851977:NTM852216 ODI851977:ODI852216 ONE851977:ONE852216 OXA851977:OXA852216 PGW851977:PGW852216 PQS851977:PQS852216 QAO851977:QAO852216 QKK851977:QKK852216 QUG851977:QUG852216 REC851977:REC852216 RNY851977:RNY852216 RXU851977:RXU852216 SHQ851977:SHQ852216 SRM851977:SRM852216 TBI851977:TBI852216 TLE851977:TLE852216 TVA851977:TVA852216 UEW851977:UEW852216 UOS851977:UOS852216 UYO851977:UYO852216 VIK851977:VIK852216 VSG851977:VSG852216 WCC851977:WCC852216 WLY851977:WLY852216 WVU851977:WVU852216 JI917513:JI917752 TE917513:TE917752 ADA917513:ADA917752 AMW917513:AMW917752 AWS917513:AWS917752 BGO917513:BGO917752 BQK917513:BQK917752 CAG917513:CAG917752 CKC917513:CKC917752 CTY917513:CTY917752 DDU917513:DDU917752 DNQ917513:DNQ917752 DXM917513:DXM917752 EHI917513:EHI917752 ERE917513:ERE917752 FBA917513:FBA917752 FKW917513:FKW917752 FUS917513:FUS917752 GEO917513:GEO917752 GOK917513:GOK917752 GYG917513:GYG917752 HIC917513:HIC917752 HRY917513:HRY917752 IBU917513:IBU917752 ILQ917513:ILQ917752 IVM917513:IVM917752 JFI917513:JFI917752 JPE917513:JPE917752 JZA917513:JZA917752 KIW917513:KIW917752 KSS917513:KSS917752 LCO917513:LCO917752 LMK917513:LMK917752 LWG917513:LWG917752 MGC917513:MGC917752 MPY917513:MPY917752 MZU917513:MZU917752 NJQ917513:NJQ917752 NTM917513:NTM917752 ODI917513:ODI917752 ONE917513:ONE917752 OXA917513:OXA917752 PGW917513:PGW917752 PQS917513:PQS917752 QAO917513:QAO917752 QKK917513:QKK917752 QUG917513:QUG917752 REC917513:REC917752 RNY917513:RNY917752 RXU917513:RXU917752 SHQ917513:SHQ917752 SRM917513:SRM917752 TBI917513:TBI917752 TLE917513:TLE917752 TVA917513:TVA917752 UEW917513:UEW917752 UOS917513:UOS917752 UYO917513:UYO917752 VIK917513:VIK917752 VSG917513:VSG917752 WCC917513:WCC917752 WLY917513:WLY917752 WVU917513:WVU917752 JI983049:JI983288 TE983049:TE983288 ADA983049:ADA983288 AMW983049:AMW983288 AWS983049:AWS983288 BGO983049:BGO983288 BQK983049:BQK983288 CAG983049:CAG983288 CKC983049:CKC983288 CTY983049:CTY983288 DDU983049:DDU983288 DNQ983049:DNQ983288 DXM983049:DXM983288 EHI983049:EHI983288 ERE983049:ERE983288 FBA983049:FBA983288 FKW983049:FKW983288 FUS983049:FUS983288 GEO983049:GEO983288 GOK983049:GOK983288 GYG983049:GYG983288 HIC983049:HIC983288 HRY983049:HRY983288 IBU983049:IBU983288 ILQ983049:ILQ983288 IVM983049:IVM983288 JFI983049:JFI983288 JPE983049:JPE983288 JZA983049:JZA983288 KIW983049:KIW983288 KSS983049:KSS983288 LCO983049:LCO983288 LMK983049:LMK983288 LWG983049:LWG983288 MGC983049:MGC983288 MPY983049:MPY983288 MZU983049:MZU983288 NJQ983049:NJQ983288 NTM983049:NTM983288 ODI983049:ODI983288 ONE983049:ONE983288 OXA983049:OXA983288 PGW983049:PGW983288 PQS983049:PQS983288 QAO983049:QAO983288 QKK983049:QKK983288 QUG983049:QUG983288 REC983049:REC983288 RNY983049:RNY983288 RXU983049:RXU983288 SHQ983049:SHQ983288 SRM983049:SRM983288 TBI983049:TBI983288 TLE983049:TLE983288 TVA983049:TVA983288 UEW983049:UEW983288 UOS983049:UOS983288 UYO983049:UYO983288 VIK983049:VIK983288 VSG983049:VSG983288 WCC983049:WCC983288 WLY983049:WLY983288 WVU983049:WVU983288 Q65545:Q65784 JL65545:JL65784 TH65545:TH65784 ADD65545:ADD65784 AMZ65545:AMZ65784 AWV65545:AWV65784 BGR65545:BGR65784 BQN65545:BQN65784 CAJ65545:CAJ65784 CKF65545:CKF65784 CUB65545:CUB65784 DDX65545:DDX65784 DNT65545:DNT65784 DXP65545:DXP65784 EHL65545:EHL65784 ERH65545:ERH65784 FBD65545:FBD65784 FKZ65545:FKZ65784 FUV65545:FUV65784 GER65545:GER65784 GON65545:GON65784 GYJ65545:GYJ65784 HIF65545:HIF65784 HSB65545:HSB65784 IBX65545:IBX65784 ILT65545:ILT65784 IVP65545:IVP65784 JFL65545:JFL65784 JPH65545:JPH65784 JZD65545:JZD65784 KIZ65545:KIZ65784 KSV65545:KSV65784 LCR65545:LCR65784 LMN65545:LMN65784 LWJ65545:LWJ65784 MGF65545:MGF65784 MQB65545:MQB65784 MZX65545:MZX65784 NJT65545:NJT65784 NTP65545:NTP65784 ODL65545:ODL65784 ONH65545:ONH65784 OXD65545:OXD65784 PGZ65545:PGZ65784 PQV65545:PQV65784 QAR65545:QAR65784 QKN65545:QKN65784 QUJ65545:QUJ65784 REF65545:REF65784 ROB65545:ROB65784 RXX65545:RXX65784 SHT65545:SHT65784 SRP65545:SRP65784 TBL65545:TBL65784 TLH65545:TLH65784 TVD65545:TVD65784 UEZ65545:UEZ65784 UOV65545:UOV65784 UYR65545:UYR65784 VIN65545:VIN65784 VSJ65545:VSJ65784 WCF65545:WCF65784 WMB65545:WMB65784 WVX65545:WVX65784 Q131081:Q131320 JL131081:JL131320 TH131081:TH131320 ADD131081:ADD131320 AMZ131081:AMZ131320 AWV131081:AWV131320 BGR131081:BGR131320 BQN131081:BQN131320 CAJ131081:CAJ131320 CKF131081:CKF131320 CUB131081:CUB131320 DDX131081:DDX131320 DNT131081:DNT131320 DXP131081:DXP131320 EHL131081:EHL131320 ERH131081:ERH131320 FBD131081:FBD131320 FKZ131081:FKZ131320 FUV131081:FUV131320 GER131081:GER131320 GON131081:GON131320 GYJ131081:GYJ131320 HIF131081:HIF131320 HSB131081:HSB131320 IBX131081:IBX131320 ILT131081:ILT131320 IVP131081:IVP131320 JFL131081:JFL131320 JPH131081:JPH131320 JZD131081:JZD131320 KIZ131081:KIZ131320 KSV131081:KSV131320 LCR131081:LCR131320 LMN131081:LMN131320 LWJ131081:LWJ131320 MGF131081:MGF131320 MQB131081:MQB131320 MZX131081:MZX131320 NJT131081:NJT131320 NTP131081:NTP131320 ODL131081:ODL131320 ONH131081:ONH131320 OXD131081:OXD131320 PGZ131081:PGZ131320 PQV131081:PQV131320 QAR131081:QAR131320 QKN131081:QKN131320 QUJ131081:QUJ131320 REF131081:REF131320 ROB131081:ROB131320 RXX131081:RXX131320 SHT131081:SHT131320 SRP131081:SRP131320 TBL131081:TBL131320 TLH131081:TLH131320 TVD131081:TVD131320 UEZ131081:UEZ131320 UOV131081:UOV131320 UYR131081:UYR131320 VIN131081:VIN131320 VSJ131081:VSJ131320 WCF131081:WCF131320 WMB131081:WMB131320 WVX131081:WVX131320 Q196617:Q196856 JL196617:JL196856 TH196617:TH196856 ADD196617:ADD196856 AMZ196617:AMZ196856 AWV196617:AWV196856 BGR196617:BGR196856 BQN196617:BQN196856 CAJ196617:CAJ196856 CKF196617:CKF196856 CUB196617:CUB196856 DDX196617:DDX196856 DNT196617:DNT196856 DXP196617:DXP196856 EHL196617:EHL196856 ERH196617:ERH196856 FBD196617:FBD196856 FKZ196617:FKZ196856 FUV196617:FUV196856 GER196617:GER196856 GON196617:GON196856 GYJ196617:GYJ196856 HIF196617:HIF196856 HSB196617:HSB196856 IBX196617:IBX196856 ILT196617:ILT196856 IVP196617:IVP196856 JFL196617:JFL196856 JPH196617:JPH196856 JZD196617:JZD196856 KIZ196617:KIZ196856 KSV196617:KSV196856 LCR196617:LCR196856 LMN196617:LMN196856 LWJ196617:LWJ196856 MGF196617:MGF196856 MQB196617:MQB196856 MZX196617:MZX196856 NJT196617:NJT196856 NTP196617:NTP196856 ODL196617:ODL196856 ONH196617:ONH196856 OXD196617:OXD196856 PGZ196617:PGZ196856 PQV196617:PQV196856 QAR196617:QAR196856 QKN196617:QKN196856 QUJ196617:QUJ196856 REF196617:REF196856 ROB196617:ROB196856 RXX196617:RXX196856 SHT196617:SHT196856 SRP196617:SRP196856 TBL196617:TBL196856 TLH196617:TLH196856 TVD196617:TVD196856 UEZ196617:UEZ196856 UOV196617:UOV196856 UYR196617:UYR196856 VIN196617:VIN196856 VSJ196617:VSJ196856 WCF196617:WCF196856 WMB196617:WMB196856 WVX196617:WVX196856 Q262153:Q262392 JL262153:JL262392 TH262153:TH262392 ADD262153:ADD262392 AMZ262153:AMZ262392 AWV262153:AWV262392 BGR262153:BGR262392 BQN262153:BQN262392 CAJ262153:CAJ262392 CKF262153:CKF262392 CUB262153:CUB262392 DDX262153:DDX262392 DNT262153:DNT262392 DXP262153:DXP262392 EHL262153:EHL262392 ERH262153:ERH262392 FBD262153:FBD262392 FKZ262153:FKZ262392 FUV262153:FUV262392 GER262153:GER262392 GON262153:GON262392 GYJ262153:GYJ262392 HIF262153:HIF262392 HSB262153:HSB262392 IBX262153:IBX262392 ILT262153:ILT262392 IVP262153:IVP262392 JFL262153:JFL262392 JPH262153:JPH262392 JZD262153:JZD262392 KIZ262153:KIZ262392 KSV262153:KSV262392 LCR262153:LCR262392 LMN262153:LMN262392 LWJ262153:LWJ262392 MGF262153:MGF262392 MQB262153:MQB262392 MZX262153:MZX262392 NJT262153:NJT262392 NTP262153:NTP262392 ODL262153:ODL262392 ONH262153:ONH262392 OXD262153:OXD262392 PGZ262153:PGZ262392 PQV262153:PQV262392 QAR262153:QAR262392 QKN262153:QKN262392 QUJ262153:QUJ262392 REF262153:REF262392 ROB262153:ROB262392 RXX262153:RXX262392 SHT262153:SHT262392 SRP262153:SRP262392 TBL262153:TBL262392 TLH262153:TLH262392 TVD262153:TVD262392 UEZ262153:UEZ262392 UOV262153:UOV262392 UYR262153:UYR262392 VIN262153:VIN262392 VSJ262153:VSJ262392 WCF262153:WCF262392 WMB262153:WMB262392 WVX262153:WVX262392 Q327689:Q327928 JL327689:JL327928 TH327689:TH327928 ADD327689:ADD327928 AMZ327689:AMZ327928 AWV327689:AWV327928 BGR327689:BGR327928 BQN327689:BQN327928 CAJ327689:CAJ327928 CKF327689:CKF327928 CUB327689:CUB327928 DDX327689:DDX327928 DNT327689:DNT327928 DXP327689:DXP327928 EHL327689:EHL327928 ERH327689:ERH327928 FBD327689:FBD327928 FKZ327689:FKZ327928 FUV327689:FUV327928 GER327689:GER327928 GON327689:GON327928 GYJ327689:GYJ327928 HIF327689:HIF327928 HSB327689:HSB327928 IBX327689:IBX327928 ILT327689:ILT327928 IVP327689:IVP327928 JFL327689:JFL327928 JPH327689:JPH327928 JZD327689:JZD327928 KIZ327689:KIZ327928 KSV327689:KSV327928 LCR327689:LCR327928 LMN327689:LMN327928 LWJ327689:LWJ327928 MGF327689:MGF327928 MQB327689:MQB327928 MZX327689:MZX327928 NJT327689:NJT327928 NTP327689:NTP327928 ODL327689:ODL327928 ONH327689:ONH327928 OXD327689:OXD327928 PGZ327689:PGZ327928 PQV327689:PQV327928 QAR327689:QAR327928 QKN327689:QKN327928 QUJ327689:QUJ327928 REF327689:REF327928 ROB327689:ROB327928 RXX327689:RXX327928 SHT327689:SHT327928 SRP327689:SRP327928 TBL327689:TBL327928 TLH327689:TLH327928 TVD327689:TVD327928 UEZ327689:UEZ327928 UOV327689:UOV327928 UYR327689:UYR327928 VIN327689:VIN327928 VSJ327689:VSJ327928 WCF327689:WCF327928 WMB327689:WMB327928 WVX327689:WVX327928 Q393225:Q393464 JL393225:JL393464 TH393225:TH393464 ADD393225:ADD393464 AMZ393225:AMZ393464 AWV393225:AWV393464 BGR393225:BGR393464 BQN393225:BQN393464 CAJ393225:CAJ393464 CKF393225:CKF393464 CUB393225:CUB393464 DDX393225:DDX393464 DNT393225:DNT393464 DXP393225:DXP393464 EHL393225:EHL393464 ERH393225:ERH393464 FBD393225:FBD393464 FKZ393225:FKZ393464 FUV393225:FUV393464 GER393225:GER393464 GON393225:GON393464 GYJ393225:GYJ393464 HIF393225:HIF393464 HSB393225:HSB393464 IBX393225:IBX393464 ILT393225:ILT393464 IVP393225:IVP393464 JFL393225:JFL393464 JPH393225:JPH393464 JZD393225:JZD393464 KIZ393225:KIZ393464 KSV393225:KSV393464 LCR393225:LCR393464 LMN393225:LMN393464 LWJ393225:LWJ393464 MGF393225:MGF393464 MQB393225:MQB393464 MZX393225:MZX393464 NJT393225:NJT393464 NTP393225:NTP393464 ODL393225:ODL393464 ONH393225:ONH393464 OXD393225:OXD393464 PGZ393225:PGZ393464 PQV393225:PQV393464 QAR393225:QAR393464 QKN393225:QKN393464 QUJ393225:QUJ393464 REF393225:REF393464 ROB393225:ROB393464 RXX393225:RXX393464 SHT393225:SHT393464 SRP393225:SRP393464 TBL393225:TBL393464 TLH393225:TLH393464 TVD393225:TVD393464 UEZ393225:UEZ393464 UOV393225:UOV393464 UYR393225:UYR393464 VIN393225:VIN393464 VSJ393225:VSJ393464 WCF393225:WCF393464 WMB393225:WMB393464 WVX393225:WVX393464 Q458761:Q459000 JL458761:JL459000 TH458761:TH459000 ADD458761:ADD459000 AMZ458761:AMZ459000 AWV458761:AWV459000 BGR458761:BGR459000 BQN458761:BQN459000 CAJ458761:CAJ459000 CKF458761:CKF459000 CUB458761:CUB459000 DDX458761:DDX459000 DNT458761:DNT459000 DXP458761:DXP459000 EHL458761:EHL459000 ERH458761:ERH459000 FBD458761:FBD459000 FKZ458761:FKZ459000 FUV458761:FUV459000 GER458761:GER459000 GON458761:GON459000 GYJ458761:GYJ459000 HIF458761:HIF459000 HSB458761:HSB459000 IBX458761:IBX459000 ILT458761:ILT459000 IVP458761:IVP459000 JFL458761:JFL459000 JPH458761:JPH459000 JZD458761:JZD459000 KIZ458761:KIZ459000 KSV458761:KSV459000 LCR458761:LCR459000 LMN458761:LMN459000 LWJ458761:LWJ459000 MGF458761:MGF459000 MQB458761:MQB459000 MZX458761:MZX459000 NJT458761:NJT459000 NTP458761:NTP459000 ODL458761:ODL459000 ONH458761:ONH459000 OXD458761:OXD459000 PGZ458761:PGZ459000 PQV458761:PQV459000 QAR458761:QAR459000 QKN458761:QKN459000 QUJ458761:QUJ459000 REF458761:REF459000 ROB458761:ROB459000 RXX458761:RXX459000 SHT458761:SHT459000 SRP458761:SRP459000 TBL458761:TBL459000 TLH458761:TLH459000 TVD458761:TVD459000 UEZ458761:UEZ459000 UOV458761:UOV459000 UYR458761:UYR459000 VIN458761:VIN459000 VSJ458761:VSJ459000 WCF458761:WCF459000 WMB458761:WMB459000 WVX458761:WVX459000 Q524297:Q524536 JL524297:JL524536 TH524297:TH524536 ADD524297:ADD524536 AMZ524297:AMZ524536 AWV524297:AWV524536 BGR524297:BGR524536 BQN524297:BQN524536 CAJ524297:CAJ524536 CKF524297:CKF524536 CUB524297:CUB524536 DDX524297:DDX524536 DNT524297:DNT524536 DXP524297:DXP524536 EHL524297:EHL524536 ERH524297:ERH524536 FBD524297:FBD524536 FKZ524297:FKZ524536 FUV524297:FUV524536 GER524297:GER524536 GON524297:GON524536 GYJ524297:GYJ524536 HIF524297:HIF524536 HSB524297:HSB524536 IBX524297:IBX524536 ILT524297:ILT524536 IVP524297:IVP524536 JFL524297:JFL524536 JPH524297:JPH524536 JZD524297:JZD524536 KIZ524297:KIZ524536 KSV524297:KSV524536 LCR524297:LCR524536 LMN524297:LMN524536 LWJ524297:LWJ524536 MGF524297:MGF524536 MQB524297:MQB524536 MZX524297:MZX524536 NJT524297:NJT524536 NTP524297:NTP524536 ODL524297:ODL524536 ONH524297:ONH524536 OXD524297:OXD524536 PGZ524297:PGZ524536 PQV524297:PQV524536 QAR524297:QAR524536 QKN524297:QKN524536 QUJ524297:QUJ524536 REF524297:REF524536 ROB524297:ROB524536 RXX524297:RXX524536 SHT524297:SHT524536 SRP524297:SRP524536 TBL524297:TBL524536 TLH524297:TLH524536 TVD524297:TVD524536 UEZ524297:UEZ524536 UOV524297:UOV524536 UYR524297:UYR524536 VIN524297:VIN524536 VSJ524297:VSJ524536 WCF524297:WCF524536 WMB524297:WMB524536 WVX524297:WVX524536 Q589833:Q590072 JL589833:JL590072 TH589833:TH590072 ADD589833:ADD590072 AMZ589833:AMZ590072 AWV589833:AWV590072 BGR589833:BGR590072 BQN589833:BQN590072 CAJ589833:CAJ590072 CKF589833:CKF590072 CUB589833:CUB590072 DDX589833:DDX590072 DNT589833:DNT590072 DXP589833:DXP590072 EHL589833:EHL590072 ERH589833:ERH590072 FBD589833:FBD590072 FKZ589833:FKZ590072 FUV589833:FUV590072 GER589833:GER590072 GON589833:GON590072 GYJ589833:GYJ590072 HIF589833:HIF590072 HSB589833:HSB590072 IBX589833:IBX590072 ILT589833:ILT590072 IVP589833:IVP590072 JFL589833:JFL590072 JPH589833:JPH590072 JZD589833:JZD590072 KIZ589833:KIZ590072 KSV589833:KSV590072 LCR589833:LCR590072 LMN589833:LMN590072 LWJ589833:LWJ590072 MGF589833:MGF590072 MQB589833:MQB590072 MZX589833:MZX590072 NJT589833:NJT590072 NTP589833:NTP590072 ODL589833:ODL590072 ONH589833:ONH590072 OXD589833:OXD590072 PGZ589833:PGZ590072 PQV589833:PQV590072 QAR589833:QAR590072 QKN589833:QKN590072 QUJ589833:QUJ590072 REF589833:REF590072 ROB589833:ROB590072 RXX589833:RXX590072 SHT589833:SHT590072 SRP589833:SRP590072 TBL589833:TBL590072 TLH589833:TLH590072 TVD589833:TVD590072 UEZ589833:UEZ590072 UOV589833:UOV590072 UYR589833:UYR590072 VIN589833:VIN590072 VSJ589833:VSJ590072 WCF589833:WCF590072 WMB589833:WMB590072 WVX589833:WVX590072 Q655369:Q655608 JL655369:JL655608 TH655369:TH655608 ADD655369:ADD655608 AMZ655369:AMZ655608 AWV655369:AWV655608 BGR655369:BGR655608 BQN655369:BQN655608 CAJ655369:CAJ655608 CKF655369:CKF655608 CUB655369:CUB655608 DDX655369:DDX655608 DNT655369:DNT655608 DXP655369:DXP655608 EHL655369:EHL655608 ERH655369:ERH655608 FBD655369:FBD655608 FKZ655369:FKZ655608 FUV655369:FUV655608 GER655369:GER655608 GON655369:GON655608 GYJ655369:GYJ655608 HIF655369:HIF655608 HSB655369:HSB655608 IBX655369:IBX655608 ILT655369:ILT655608 IVP655369:IVP655608 JFL655369:JFL655608 JPH655369:JPH655608 JZD655369:JZD655608 KIZ655369:KIZ655608 KSV655369:KSV655608 LCR655369:LCR655608 LMN655369:LMN655608 LWJ655369:LWJ655608 MGF655369:MGF655608 MQB655369:MQB655608 MZX655369:MZX655608 NJT655369:NJT655608 NTP655369:NTP655608 ODL655369:ODL655608 ONH655369:ONH655608 OXD655369:OXD655608 PGZ655369:PGZ655608 PQV655369:PQV655608 QAR655369:QAR655608 QKN655369:QKN655608 QUJ655369:QUJ655608 REF655369:REF655608 ROB655369:ROB655608 RXX655369:RXX655608 SHT655369:SHT655608 SRP655369:SRP655608 TBL655369:TBL655608 TLH655369:TLH655608 TVD655369:TVD655608 UEZ655369:UEZ655608 UOV655369:UOV655608 UYR655369:UYR655608 VIN655369:VIN655608 VSJ655369:VSJ655608 WCF655369:WCF655608 WMB655369:WMB655608 WVX655369:WVX655608 Q720905:Q721144 JL720905:JL721144 TH720905:TH721144 ADD720905:ADD721144 AMZ720905:AMZ721144 AWV720905:AWV721144 BGR720905:BGR721144 BQN720905:BQN721144 CAJ720905:CAJ721144 CKF720905:CKF721144 CUB720905:CUB721144 DDX720905:DDX721144 DNT720905:DNT721144 DXP720905:DXP721144 EHL720905:EHL721144 ERH720905:ERH721144 FBD720905:FBD721144 FKZ720905:FKZ721144 FUV720905:FUV721144 GER720905:GER721144 GON720905:GON721144 GYJ720905:GYJ721144 HIF720905:HIF721144 HSB720905:HSB721144 IBX720905:IBX721144 ILT720905:ILT721144 IVP720905:IVP721144 JFL720905:JFL721144 JPH720905:JPH721144 JZD720905:JZD721144 KIZ720905:KIZ721144 KSV720905:KSV721144 LCR720905:LCR721144 LMN720905:LMN721144 LWJ720905:LWJ721144 MGF720905:MGF721144 MQB720905:MQB721144 MZX720905:MZX721144 NJT720905:NJT721144 NTP720905:NTP721144 ODL720905:ODL721144 ONH720905:ONH721144 OXD720905:OXD721144 PGZ720905:PGZ721144 PQV720905:PQV721144 QAR720905:QAR721144 QKN720905:QKN721144 QUJ720905:QUJ721144 REF720905:REF721144 ROB720905:ROB721144 RXX720905:RXX721144 SHT720905:SHT721144 SRP720905:SRP721144 TBL720905:TBL721144 TLH720905:TLH721144 TVD720905:TVD721144 UEZ720905:UEZ721144 UOV720905:UOV721144 UYR720905:UYR721144 VIN720905:VIN721144 VSJ720905:VSJ721144 WCF720905:WCF721144 WMB720905:WMB721144 WVX720905:WVX721144 Q786441:Q786680 JL786441:JL786680 TH786441:TH786680 ADD786441:ADD786680 AMZ786441:AMZ786680 AWV786441:AWV786680 BGR786441:BGR786680 BQN786441:BQN786680 CAJ786441:CAJ786680 CKF786441:CKF786680 CUB786441:CUB786680 DDX786441:DDX786680 DNT786441:DNT786680 DXP786441:DXP786680 EHL786441:EHL786680 ERH786441:ERH786680 FBD786441:FBD786680 FKZ786441:FKZ786680 FUV786441:FUV786680 GER786441:GER786680 GON786441:GON786680 GYJ786441:GYJ786680 HIF786441:HIF786680 HSB786441:HSB786680 IBX786441:IBX786680 ILT786441:ILT786680 IVP786441:IVP786680 JFL786441:JFL786680 JPH786441:JPH786680 JZD786441:JZD786680 KIZ786441:KIZ786680 KSV786441:KSV786680 LCR786441:LCR786680 LMN786441:LMN786680 LWJ786441:LWJ786680 MGF786441:MGF786680 MQB786441:MQB786680 MZX786441:MZX786680 NJT786441:NJT786680 NTP786441:NTP786680 ODL786441:ODL786680 ONH786441:ONH786680 OXD786441:OXD786680 PGZ786441:PGZ786680 PQV786441:PQV786680 QAR786441:QAR786680 QKN786441:QKN786680 QUJ786441:QUJ786680 REF786441:REF786680 ROB786441:ROB786680 RXX786441:RXX786680 SHT786441:SHT786680 SRP786441:SRP786680 TBL786441:TBL786680 TLH786441:TLH786680 TVD786441:TVD786680 UEZ786441:UEZ786680 UOV786441:UOV786680 UYR786441:UYR786680 VIN786441:VIN786680 VSJ786441:VSJ786680 WCF786441:WCF786680 WMB786441:WMB786680 WVX786441:WVX786680 Q851977:Q852216 JL851977:JL852216 TH851977:TH852216 ADD851977:ADD852216 AMZ851977:AMZ852216 AWV851977:AWV852216 BGR851977:BGR852216 BQN851977:BQN852216 CAJ851977:CAJ852216 CKF851977:CKF852216 CUB851977:CUB852216 DDX851977:DDX852216 DNT851977:DNT852216 DXP851977:DXP852216 EHL851977:EHL852216 ERH851977:ERH852216 FBD851977:FBD852216 FKZ851977:FKZ852216 FUV851977:FUV852216 GER851977:GER852216 GON851977:GON852216 GYJ851977:GYJ852216 HIF851977:HIF852216 HSB851977:HSB852216 IBX851977:IBX852216 ILT851977:ILT852216 IVP851977:IVP852216 JFL851977:JFL852216 JPH851977:JPH852216 JZD851977:JZD852216 KIZ851977:KIZ852216 KSV851977:KSV852216 LCR851977:LCR852216 LMN851977:LMN852216 LWJ851977:LWJ852216 MGF851977:MGF852216 MQB851977:MQB852216 MZX851977:MZX852216 NJT851977:NJT852216 NTP851977:NTP852216 ODL851977:ODL852216 ONH851977:ONH852216 OXD851977:OXD852216 PGZ851977:PGZ852216 PQV851977:PQV852216 QAR851977:QAR852216 QKN851977:QKN852216 QUJ851977:QUJ852216 REF851977:REF852216 ROB851977:ROB852216 RXX851977:RXX852216 SHT851977:SHT852216 SRP851977:SRP852216 TBL851977:TBL852216 TLH851977:TLH852216 TVD851977:TVD852216 UEZ851977:UEZ852216 UOV851977:UOV852216 UYR851977:UYR852216 VIN851977:VIN852216 VSJ851977:VSJ852216 WCF851977:WCF852216 WMB851977:WMB852216 WVX851977:WVX852216 Q917513:Q917752 JL917513:JL917752 TH917513:TH917752 ADD917513:ADD917752 AMZ917513:AMZ917752 AWV917513:AWV917752 BGR917513:BGR917752 BQN917513:BQN917752 CAJ917513:CAJ917752 CKF917513:CKF917752 CUB917513:CUB917752 DDX917513:DDX917752 DNT917513:DNT917752 DXP917513:DXP917752 EHL917513:EHL917752 ERH917513:ERH917752 FBD917513:FBD917752 FKZ917513:FKZ917752 FUV917513:FUV917752 GER917513:GER917752 GON917513:GON917752 GYJ917513:GYJ917752 HIF917513:HIF917752 HSB917513:HSB917752 IBX917513:IBX917752 ILT917513:ILT917752 IVP917513:IVP917752 JFL917513:JFL917752 JPH917513:JPH917752 JZD917513:JZD917752 KIZ917513:KIZ917752 KSV917513:KSV917752 LCR917513:LCR917752 LMN917513:LMN917752 LWJ917513:LWJ917752 MGF917513:MGF917752 MQB917513:MQB917752 MZX917513:MZX917752 NJT917513:NJT917752 NTP917513:NTP917752 ODL917513:ODL917752 ONH917513:ONH917752 OXD917513:OXD917752 PGZ917513:PGZ917752 PQV917513:PQV917752 QAR917513:QAR917752 QKN917513:QKN917752 QUJ917513:QUJ917752 REF917513:REF917752 ROB917513:ROB917752 RXX917513:RXX917752 SHT917513:SHT917752 SRP917513:SRP917752 TBL917513:TBL917752 TLH917513:TLH917752 TVD917513:TVD917752 UEZ917513:UEZ917752 UOV917513:UOV917752 UYR917513:UYR917752 VIN917513:VIN917752 VSJ917513:VSJ917752 WCF917513:WCF917752 WMB917513:WMB917752 WVX917513:WVX917752 Q983049:Q983288 JL983049:JL983288 TH983049:TH983288 ADD983049:ADD983288 AMZ983049:AMZ983288 AWV983049:AWV983288 BGR983049:BGR983288 BQN983049:BQN983288 CAJ983049:CAJ983288 CKF983049:CKF983288 CUB983049:CUB983288 DDX983049:DDX983288 DNT983049:DNT983288 DXP983049:DXP983288 EHL983049:EHL983288 ERH983049:ERH983288 FBD983049:FBD983288 FKZ983049:FKZ983288 FUV983049:FUV983288 GER983049:GER983288 GON983049:GON983288 GYJ983049:GYJ983288 HIF983049:HIF983288 HSB983049:HSB983288 IBX983049:IBX983288 ILT983049:ILT983288 IVP983049:IVP983288 JFL983049:JFL983288 JPH983049:JPH983288 JZD983049:JZD983288 KIZ983049:KIZ983288 KSV983049:KSV983288 LCR983049:LCR983288 LMN983049:LMN983288 LWJ983049:LWJ983288 MGF983049:MGF983288 MQB983049:MQB983288 MZX983049:MZX983288 NJT983049:NJT983288 NTP983049:NTP983288 ODL983049:ODL983288 ONH983049:ONH983288 OXD983049:OXD983288 PGZ983049:PGZ983288 PQV983049:PQV983288 QAR983049:QAR983288 QKN983049:QKN983288 QUJ983049:QUJ983288 REF983049:REF983288 ROB983049:ROB983288 RXX983049:RXX983288 SHT983049:SHT983288 SRP983049:SRP983288 TBL983049:TBL983288 TLH983049:TLH983288 TVD983049:TVD983288 UEZ983049:UEZ983288 UOV983049:UOV983288 UYR983049:UYR983288 VIN983049:VIN983288 VSJ983049:VSJ983288 WCF983049:WCF983288 WMB983049:WMB983288 WVX983049:WVX983288 P65545:P65655 JJ65545:JK65655 TF65545:TG65655 ADB65545:ADC65655 AMX65545:AMY65655 AWT65545:AWU65655 BGP65545:BGQ65655 BQL65545:BQM65655 CAH65545:CAI65655 CKD65545:CKE65655 CTZ65545:CUA65655 DDV65545:DDW65655 DNR65545:DNS65655 DXN65545:DXO65655 EHJ65545:EHK65655 ERF65545:ERG65655 FBB65545:FBC65655 FKX65545:FKY65655 FUT65545:FUU65655 GEP65545:GEQ65655 GOL65545:GOM65655 GYH65545:GYI65655 HID65545:HIE65655 HRZ65545:HSA65655 IBV65545:IBW65655 ILR65545:ILS65655 IVN65545:IVO65655 JFJ65545:JFK65655 JPF65545:JPG65655 JZB65545:JZC65655 KIX65545:KIY65655 KST65545:KSU65655 LCP65545:LCQ65655 LML65545:LMM65655 LWH65545:LWI65655 MGD65545:MGE65655 MPZ65545:MQA65655 MZV65545:MZW65655 NJR65545:NJS65655 NTN65545:NTO65655 ODJ65545:ODK65655 ONF65545:ONG65655 OXB65545:OXC65655 PGX65545:PGY65655 PQT65545:PQU65655 QAP65545:QAQ65655 QKL65545:QKM65655 QUH65545:QUI65655 RED65545:REE65655 RNZ65545:ROA65655 RXV65545:RXW65655 SHR65545:SHS65655 SRN65545:SRO65655 TBJ65545:TBK65655 TLF65545:TLG65655 TVB65545:TVC65655 UEX65545:UEY65655 UOT65545:UOU65655 UYP65545:UYQ65655 VIL65545:VIM65655 VSH65545:VSI65655 WCD65545:WCE65655 WLZ65545:WMA65655 WVV65545:WVW65655 P131081:P131191 JJ131081:JK131191 TF131081:TG131191 ADB131081:ADC131191 AMX131081:AMY131191 AWT131081:AWU131191 BGP131081:BGQ131191 BQL131081:BQM131191 CAH131081:CAI131191 CKD131081:CKE131191 CTZ131081:CUA131191 DDV131081:DDW131191 DNR131081:DNS131191 DXN131081:DXO131191 EHJ131081:EHK131191 ERF131081:ERG131191 FBB131081:FBC131191 FKX131081:FKY131191 FUT131081:FUU131191 GEP131081:GEQ131191 GOL131081:GOM131191 GYH131081:GYI131191 HID131081:HIE131191 HRZ131081:HSA131191 IBV131081:IBW131191 ILR131081:ILS131191 IVN131081:IVO131191 JFJ131081:JFK131191 JPF131081:JPG131191 JZB131081:JZC131191 KIX131081:KIY131191 KST131081:KSU131191 LCP131081:LCQ131191 LML131081:LMM131191 LWH131081:LWI131191 MGD131081:MGE131191 MPZ131081:MQA131191 MZV131081:MZW131191 NJR131081:NJS131191 NTN131081:NTO131191 ODJ131081:ODK131191 ONF131081:ONG131191 OXB131081:OXC131191 PGX131081:PGY131191 PQT131081:PQU131191 QAP131081:QAQ131191 QKL131081:QKM131191 QUH131081:QUI131191 RED131081:REE131191 RNZ131081:ROA131191 RXV131081:RXW131191 SHR131081:SHS131191 SRN131081:SRO131191 TBJ131081:TBK131191 TLF131081:TLG131191 TVB131081:TVC131191 UEX131081:UEY131191 UOT131081:UOU131191 UYP131081:UYQ131191 VIL131081:VIM131191 VSH131081:VSI131191 WCD131081:WCE131191 WLZ131081:WMA131191 WVV131081:WVW131191 P196617:P196727 JJ196617:JK196727 TF196617:TG196727 ADB196617:ADC196727 AMX196617:AMY196727 AWT196617:AWU196727 BGP196617:BGQ196727 BQL196617:BQM196727 CAH196617:CAI196727 CKD196617:CKE196727 CTZ196617:CUA196727 DDV196617:DDW196727 DNR196617:DNS196727 DXN196617:DXO196727 EHJ196617:EHK196727 ERF196617:ERG196727 FBB196617:FBC196727 FKX196617:FKY196727 FUT196617:FUU196727 GEP196617:GEQ196727 GOL196617:GOM196727 GYH196617:GYI196727 HID196617:HIE196727 HRZ196617:HSA196727 IBV196617:IBW196727 ILR196617:ILS196727 IVN196617:IVO196727 JFJ196617:JFK196727 JPF196617:JPG196727 JZB196617:JZC196727 KIX196617:KIY196727 KST196617:KSU196727 LCP196617:LCQ196727 LML196617:LMM196727 LWH196617:LWI196727 MGD196617:MGE196727 MPZ196617:MQA196727 MZV196617:MZW196727 NJR196617:NJS196727 NTN196617:NTO196727 ODJ196617:ODK196727 ONF196617:ONG196727 OXB196617:OXC196727 PGX196617:PGY196727 PQT196617:PQU196727 QAP196617:QAQ196727 QKL196617:QKM196727 QUH196617:QUI196727 RED196617:REE196727 RNZ196617:ROA196727 RXV196617:RXW196727 SHR196617:SHS196727 SRN196617:SRO196727 TBJ196617:TBK196727 TLF196617:TLG196727 TVB196617:TVC196727 UEX196617:UEY196727 UOT196617:UOU196727 UYP196617:UYQ196727 VIL196617:VIM196727 VSH196617:VSI196727 WCD196617:WCE196727 WLZ196617:WMA196727 WVV196617:WVW196727 P262153:P262263 JJ262153:JK262263 TF262153:TG262263 ADB262153:ADC262263 AMX262153:AMY262263 AWT262153:AWU262263 BGP262153:BGQ262263 BQL262153:BQM262263 CAH262153:CAI262263 CKD262153:CKE262263 CTZ262153:CUA262263 DDV262153:DDW262263 DNR262153:DNS262263 DXN262153:DXO262263 EHJ262153:EHK262263 ERF262153:ERG262263 FBB262153:FBC262263 FKX262153:FKY262263 FUT262153:FUU262263 GEP262153:GEQ262263 GOL262153:GOM262263 GYH262153:GYI262263 HID262153:HIE262263 HRZ262153:HSA262263 IBV262153:IBW262263 ILR262153:ILS262263 IVN262153:IVO262263 JFJ262153:JFK262263 JPF262153:JPG262263 JZB262153:JZC262263 KIX262153:KIY262263 KST262153:KSU262263 LCP262153:LCQ262263 LML262153:LMM262263 LWH262153:LWI262263 MGD262153:MGE262263 MPZ262153:MQA262263 MZV262153:MZW262263 NJR262153:NJS262263 NTN262153:NTO262263 ODJ262153:ODK262263 ONF262153:ONG262263 OXB262153:OXC262263 PGX262153:PGY262263 PQT262153:PQU262263 QAP262153:QAQ262263 QKL262153:QKM262263 QUH262153:QUI262263 RED262153:REE262263 RNZ262153:ROA262263 RXV262153:RXW262263 SHR262153:SHS262263 SRN262153:SRO262263 TBJ262153:TBK262263 TLF262153:TLG262263 TVB262153:TVC262263 UEX262153:UEY262263 UOT262153:UOU262263 UYP262153:UYQ262263 VIL262153:VIM262263 VSH262153:VSI262263 WCD262153:WCE262263 WLZ262153:WMA262263 WVV262153:WVW262263 P327689:P327799 JJ327689:JK327799 TF327689:TG327799 ADB327689:ADC327799 AMX327689:AMY327799 AWT327689:AWU327799 BGP327689:BGQ327799 BQL327689:BQM327799 CAH327689:CAI327799 CKD327689:CKE327799 CTZ327689:CUA327799 DDV327689:DDW327799 DNR327689:DNS327799 DXN327689:DXO327799 EHJ327689:EHK327799 ERF327689:ERG327799 FBB327689:FBC327799 FKX327689:FKY327799 FUT327689:FUU327799 GEP327689:GEQ327799 GOL327689:GOM327799 GYH327689:GYI327799 HID327689:HIE327799 HRZ327689:HSA327799 IBV327689:IBW327799 ILR327689:ILS327799 IVN327689:IVO327799 JFJ327689:JFK327799 JPF327689:JPG327799 JZB327689:JZC327799 KIX327689:KIY327799 KST327689:KSU327799 LCP327689:LCQ327799 LML327689:LMM327799 LWH327689:LWI327799 MGD327689:MGE327799 MPZ327689:MQA327799 MZV327689:MZW327799 NJR327689:NJS327799 NTN327689:NTO327799 ODJ327689:ODK327799 ONF327689:ONG327799 OXB327689:OXC327799 PGX327689:PGY327799 PQT327689:PQU327799 QAP327689:QAQ327799 QKL327689:QKM327799 QUH327689:QUI327799 RED327689:REE327799 RNZ327689:ROA327799 RXV327689:RXW327799 SHR327689:SHS327799 SRN327689:SRO327799 TBJ327689:TBK327799 TLF327689:TLG327799 TVB327689:TVC327799 UEX327689:UEY327799 UOT327689:UOU327799 UYP327689:UYQ327799 VIL327689:VIM327799 VSH327689:VSI327799 WCD327689:WCE327799 WLZ327689:WMA327799 WVV327689:WVW327799 P393225:P393335 JJ393225:JK393335 TF393225:TG393335 ADB393225:ADC393335 AMX393225:AMY393335 AWT393225:AWU393335 BGP393225:BGQ393335 BQL393225:BQM393335 CAH393225:CAI393335 CKD393225:CKE393335 CTZ393225:CUA393335 DDV393225:DDW393335 DNR393225:DNS393335 DXN393225:DXO393335 EHJ393225:EHK393335 ERF393225:ERG393335 FBB393225:FBC393335 FKX393225:FKY393335 FUT393225:FUU393335 GEP393225:GEQ393335 GOL393225:GOM393335 GYH393225:GYI393335 HID393225:HIE393335 HRZ393225:HSA393335 IBV393225:IBW393335 ILR393225:ILS393335 IVN393225:IVO393335 JFJ393225:JFK393335 JPF393225:JPG393335 JZB393225:JZC393335 KIX393225:KIY393335 KST393225:KSU393335 LCP393225:LCQ393335 LML393225:LMM393335 LWH393225:LWI393335 MGD393225:MGE393335 MPZ393225:MQA393335 MZV393225:MZW393335 NJR393225:NJS393335 NTN393225:NTO393335 ODJ393225:ODK393335 ONF393225:ONG393335 OXB393225:OXC393335 PGX393225:PGY393335 PQT393225:PQU393335 QAP393225:QAQ393335 QKL393225:QKM393335 QUH393225:QUI393335 RED393225:REE393335 RNZ393225:ROA393335 RXV393225:RXW393335 SHR393225:SHS393335 SRN393225:SRO393335 TBJ393225:TBK393335 TLF393225:TLG393335 TVB393225:TVC393335 UEX393225:UEY393335 UOT393225:UOU393335 UYP393225:UYQ393335 VIL393225:VIM393335 VSH393225:VSI393335 WCD393225:WCE393335 WLZ393225:WMA393335 WVV393225:WVW393335 P458761:P458871 JJ458761:JK458871 TF458761:TG458871 ADB458761:ADC458871 AMX458761:AMY458871 AWT458761:AWU458871 BGP458761:BGQ458871 BQL458761:BQM458871 CAH458761:CAI458871 CKD458761:CKE458871 CTZ458761:CUA458871 DDV458761:DDW458871 DNR458761:DNS458871 DXN458761:DXO458871 EHJ458761:EHK458871 ERF458761:ERG458871 FBB458761:FBC458871 FKX458761:FKY458871 FUT458761:FUU458871 GEP458761:GEQ458871 GOL458761:GOM458871 GYH458761:GYI458871 HID458761:HIE458871 HRZ458761:HSA458871 IBV458761:IBW458871 ILR458761:ILS458871 IVN458761:IVO458871 JFJ458761:JFK458871 JPF458761:JPG458871 JZB458761:JZC458871 KIX458761:KIY458871 KST458761:KSU458871 LCP458761:LCQ458871 LML458761:LMM458871 LWH458761:LWI458871 MGD458761:MGE458871 MPZ458761:MQA458871 MZV458761:MZW458871 NJR458761:NJS458871 NTN458761:NTO458871 ODJ458761:ODK458871 ONF458761:ONG458871 OXB458761:OXC458871 PGX458761:PGY458871 PQT458761:PQU458871 QAP458761:QAQ458871 QKL458761:QKM458871 QUH458761:QUI458871 RED458761:REE458871 RNZ458761:ROA458871 RXV458761:RXW458871 SHR458761:SHS458871 SRN458761:SRO458871 TBJ458761:TBK458871 TLF458761:TLG458871 TVB458761:TVC458871 UEX458761:UEY458871 UOT458761:UOU458871 UYP458761:UYQ458871 VIL458761:VIM458871 VSH458761:VSI458871 WCD458761:WCE458871 WLZ458761:WMA458871 WVV458761:WVW458871 P524297:P524407 JJ524297:JK524407 TF524297:TG524407 ADB524297:ADC524407 AMX524297:AMY524407 AWT524297:AWU524407 BGP524297:BGQ524407 BQL524297:BQM524407 CAH524297:CAI524407 CKD524297:CKE524407 CTZ524297:CUA524407 DDV524297:DDW524407 DNR524297:DNS524407 DXN524297:DXO524407 EHJ524297:EHK524407 ERF524297:ERG524407 FBB524297:FBC524407 FKX524297:FKY524407 FUT524297:FUU524407 GEP524297:GEQ524407 GOL524297:GOM524407 GYH524297:GYI524407 HID524297:HIE524407 HRZ524297:HSA524407 IBV524297:IBW524407 ILR524297:ILS524407 IVN524297:IVO524407 JFJ524297:JFK524407 JPF524297:JPG524407 JZB524297:JZC524407 KIX524297:KIY524407 KST524297:KSU524407 LCP524297:LCQ524407 LML524297:LMM524407 LWH524297:LWI524407 MGD524297:MGE524407 MPZ524297:MQA524407 MZV524297:MZW524407 NJR524297:NJS524407 NTN524297:NTO524407 ODJ524297:ODK524407 ONF524297:ONG524407 OXB524297:OXC524407 PGX524297:PGY524407 PQT524297:PQU524407 QAP524297:QAQ524407 QKL524297:QKM524407 QUH524297:QUI524407 RED524297:REE524407 RNZ524297:ROA524407 RXV524297:RXW524407 SHR524297:SHS524407 SRN524297:SRO524407 TBJ524297:TBK524407 TLF524297:TLG524407 TVB524297:TVC524407 UEX524297:UEY524407 UOT524297:UOU524407 UYP524297:UYQ524407 VIL524297:VIM524407 VSH524297:VSI524407 WCD524297:WCE524407 WLZ524297:WMA524407 WVV524297:WVW524407 P589833:P589943 JJ589833:JK589943 TF589833:TG589943 ADB589833:ADC589943 AMX589833:AMY589943 AWT589833:AWU589943 BGP589833:BGQ589943 BQL589833:BQM589943 CAH589833:CAI589943 CKD589833:CKE589943 CTZ589833:CUA589943 DDV589833:DDW589943 DNR589833:DNS589943 DXN589833:DXO589943 EHJ589833:EHK589943 ERF589833:ERG589943 FBB589833:FBC589943 FKX589833:FKY589943 FUT589833:FUU589943 GEP589833:GEQ589943 GOL589833:GOM589943 GYH589833:GYI589943 HID589833:HIE589943 HRZ589833:HSA589943 IBV589833:IBW589943 ILR589833:ILS589943 IVN589833:IVO589943 JFJ589833:JFK589943 JPF589833:JPG589943 JZB589833:JZC589943 KIX589833:KIY589943 KST589833:KSU589943 LCP589833:LCQ589943 LML589833:LMM589943 LWH589833:LWI589943 MGD589833:MGE589943 MPZ589833:MQA589943 MZV589833:MZW589943 NJR589833:NJS589943 NTN589833:NTO589943 ODJ589833:ODK589943 ONF589833:ONG589943 OXB589833:OXC589943 PGX589833:PGY589943 PQT589833:PQU589943 QAP589833:QAQ589943 QKL589833:QKM589943 QUH589833:QUI589943 RED589833:REE589943 RNZ589833:ROA589943 RXV589833:RXW589943 SHR589833:SHS589943 SRN589833:SRO589943 TBJ589833:TBK589943 TLF589833:TLG589943 TVB589833:TVC589943 UEX589833:UEY589943 UOT589833:UOU589943 UYP589833:UYQ589943 VIL589833:VIM589943 VSH589833:VSI589943 WCD589833:WCE589943 WLZ589833:WMA589943 WVV589833:WVW589943 P655369:P655479 JJ655369:JK655479 TF655369:TG655479 ADB655369:ADC655479 AMX655369:AMY655479 AWT655369:AWU655479 BGP655369:BGQ655479 BQL655369:BQM655479 CAH655369:CAI655479 CKD655369:CKE655479 CTZ655369:CUA655479 DDV655369:DDW655479 DNR655369:DNS655479 DXN655369:DXO655479 EHJ655369:EHK655479 ERF655369:ERG655479 FBB655369:FBC655479 FKX655369:FKY655479 FUT655369:FUU655479 GEP655369:GEQ655479 GOL655369:GOM655479 GYH655369:GYI655479 HID655369:HIE655479 HRZ655369:HSA655479 IBV655369:IBW655479 ILR655369:ILS655479 IVN655369:IVO655479 JFJ655369:JFK655479 JPF655369:JPG655479 JZB655369:JZC655479 KIX655369:KIY655479 KST655369:KSU655479 LCP655369:LCQ655479 LML655369:LMM655479 LWH655369:LWI655479 MGD655369:MGE655479 MPZ655369:MQA655479 MZV655369:MZW655479 NJR655369:NJS655479 NTN655369:NTO655479 ODJ655369:ODK655479 ONF655369:ONG655479 OXB655369:OXC655479 PGX655369:PGY655479 PQT655369:PQU655479 QAP655369:QAQ655479 QKL655369:QKM655479 QUH655369:QUI655479 RED655369:REE655479 RNZ655369:ROA655479 RXV655369:RXW655479 SHR655369:SHS655479 SRN655369:SRO655479 TBJ655369:TBK655479 TLF655369:TLG655479 TVB655369:TVC655479 UEX655369:UEY655479 UOT655369:UOU655479 UYP655369:UYQ655479 VIL655369:VIM655479 VSH655369:VSI655479 WCD655369:WCE655479 WLZ655369:WMA655479 WVV655369:WVW655479 P720905:P721015 JJ720905:JK721015 TF720905:TG721015 ADB720905:ADC721015 AMX720905:AMY721015 AWT720905:AWU721015 BGP720905:BGQ721015 BQL720905:BQM721015 CAH720905:CAI721015 CKD720905:CKE721015 CTZ720905:CUA721015 DDV720905:DDW721015 DNR720905:DNS721015 DXN720905:DXO721015 EHJ720905:EHK721015 ERF720905:ERG721015 FBB720905:FBC721015 FKX720905:FKY721015 FUT720905:FUU721015 GEP720905:GEQ721015 GOL720905:GOM721015 GYH720905:GYI721015 HID720905:HIE721015 HRZ720905:HSA721015 IBV720905:IBW721015 ILR720905:ILS721015 IVN720905:IVO721015 JFJ720905:JFK721015 JPF720905:JPG721015 JZB720905:JZC721015 KIX720905:KIY721015 KST720905:KSU721015 LCP720905:LCQ721015 LML720905:LMM721015 LWH720905:LWI721015 MGD720905:MGE721015 MPZ720905:MQA721015 MZV720905:MZW721015 NJR720905:NJS721015 NTN720905:NTO721015 ODJ720905:ODK721015 ONF720905:ONG721015 OXB720905:OXC721015 PGX720905:PGY721015 PQT720905:PQU721015 QAP720905:QAQ721015 QKL720905:QKM721015 QUH720905:QUI721015 RED720905:REE721015 RNZ720905:ROA721015 RXV720905:RXW721015 SHR720905:SHS721015 SRN720905:SRO721015 TBJ720905:TBK721015 TLF720905:TLG721015 TVB720905:TVC721015 UEX720905:UEY721015 UOT720905:UOU721015 UYP720905:UYQ721015 VIL720905:VIM721015 VSH720905:VSI721015 WCD720905:WCE721015 WLZ720905:WMA721015 WVV720905:WVW721015 P786441:P786551 JJ786441:JK786551 TF786441:TG786551 ADB786441:ADC786551 AMX786441:AMY786551 AWT786441:AWU786551 BGP786441:BGQ786551 BQL786441:BQM786551 CAH786441:CAI786551 CKD786441:CKE786551 CTZ786441:CUA786551 DDV786441:DDW786551 DNR786441:DNS786551 DXN786441:DXO786551 EHJ786441:EHK786551 ERF786441:ERG786551 FBB786441:FBC786551 FKX786441:FKY786551 FUT786441:FUU786551 GEP786441:GEQ786551 GOL786441:GOM786551 GYH786441:GYI786551 HID786441:HIE786551 HRZ786441:HSA786551 IBV786441:IBW786551 ILR786441:ILS786551 IVN786441:IVO786551 JFJ786441:JFK786551 JPF786441:JPG786551 JZB786441:JZC786551 KIX786441:KIY786551 KST786441:KSU786551 LCP786441:LCQ786551 LML786441:LMM786551 LWH786441:LWI786551 MGD786441:MGE786551 MPZ786441:MQA786551 MZV786441:MZW786551 NJR786441:NJS786551 NTN786441:NTO786551 ODJ786441:ODK786551 ONF786441:ONG786551 OXB786441:OXC786551 PGX786441:PGY786551 PQT786441:PQU786551 QAP786441:QAQ786551 QKL786441:QKM786551 QUH786441:QUI786551 RED786441:REE786551 RNZ786441:ROA786551 RXV786441:RXW786551 SHR786441:SHS786551 SRN786441:SRO786551 TBJ786441:TBK786551 TLF786441:TLG786551 TVB786441:TVC786551 UEX786441:UEY786551 UOT786441:UOU786551 UYP786441:UYQ786551 VIL786441:VIM786551 VSH786441:VSI786551 WCD786441:WCE786551 WLZ786441:WMA786551 WVV786441:WVW786551 P851977:P852087 JJ851977:JK852087 TF851977:TG852087 ADB851977:ADC852087 AMX851977:AMY852087 AWT851977:AWU852087 BGP851977:BGQ852087 BQL851977:BQM852087 CAH851977:CAI852087 CKD851977:CKE852087 CTZ851977:CUA852087 DDV851977:DDW852087 DNR851977:DNS852087 DXN851977:DXO852087 EHJ851977:EHK852087 ERF851977:ERG852087 FBB851977:FBC852087 FKX851977:FKY852087 FUT851977:FUU852087 GEP851977:GEQ852087 GOL851977:GOM852087 GYH851977:GYI852087 HID851977:HIE852087 HRZ851977:HSA852087 IBV851977:IBW852087 ILR851977:ILS852087 IVN851977:IVO852087 JFJ851977:JFK852087 JPF851977:JPG852087 JZB851977:JZC852087 KIX851977:KIY852087 KST851977:KSU852087 LCP851977:LCQ852087 LML851977:LMM852087 LWH851977:LWI852087 MGD851977:MGE852087 MPZ851977:MQA852087 MZV851977:MZW852087 NJR851977:NJS852087 NTN851977:NTO852087 ODJ851977:ODK852087 ONF851977:ONG852087 OXB851977:OXC852087 PGX851977:PGY852087 PQT851977:PQU852087 QAP851977:QAQ852087 QKL851977:QKM852087 QUH851977:QUI852087 RED851977:REE852087 RNZ851977:ROA852087 RXV851977:RXW852087 SHR851977:SHS852087 SRN851977:SRO852087 TBJ851977:TBK852087 TLF851977:TLG852087 TVB851977:TVC852087 UEX851977:UEY852087 UOT851977:UOU852087 UYP851977:UYQ852087 VIL851977:VIM852087 VSH851977:VSI852087 WCD851977:WCE852087 WLZ851977:WMA852087 WVV851977:WVW852087 P917513:P917623 JJ917513:JK917623 TF917513:TG917623 ADB917513:ADC917623 AMX917513:AMY917623 AWT917513:AWU917623 BGP917513:BGQ917623 BQL917513:BQM917623 CAH917513:CAI917623 CKD917513:CKE917623 CTZ917513:CUA917623 DDV917513:DDW917623 DNR917513:DNS917623 DXN917513:DXO917623 EHJ917513:EHK917623 ERF917513:ERG917623 FBB917513:FBC917623 FKX917513:FKY917623 FUT917513:FUU917623 GEP917513:GEQ917623 GOL917513:GOM917623 GYH917513:GYI917623 HID917513:HIE917623 HRZ917513:HSA917623 IBV917513:IBW917623 ILR917513:ILS917623 IVN917513:IVO917623 JFJ917513:JFK917623 JPF917513:JPG917623 JZB917513:JZC917623 KIX917513:KIY917623 KST917513:KSU917623 LCP917513:LCQ917623 LML917513:LMM917623 LWH917513:LWI917623 MGD917513:MGE917623 MPZ917513:MQA917623 MZV917513:MZW917623 NJR917513:NJS917623 NTN917513:NTO917623 ODJ917513:ODK917623 ONF917513:ONG917623 OXB917513:OXC917623 PGX917513:PGY917623 PQT917513:PQU917623 QAP917513:QAQ917623 QKL917513:QKM917623 QUH917513:QUI917623 RED917513:REE917623 RNZ917513:ROA917623 RXV917513:RXW917623 SHR917513:SHS917623 SRN917513:SRO917623 TBJ917513:TBK917623 TLF917513:TLG917623 TVB917513:TVC917623 UEX917513:UEY917623 UOT917513:UOU917623 UYP917513:UYQ917623 VIL917513:VIM917623 VSH917513:VSI917623 WCD917513:WCE917623 WLZ917513:WMA917623 WVV917513:WVW917623 P983049:P983159 JJ983049:JK983159 TF983049:TG983159 ADB983049:ADC983159 AMX983049:AMY983159 AWT983049:AWU983159 BGP983049:BGQ983159 BQL983049:BQM983159 CAH983049:CAI983159 CKD983049:CKE983159 CTZ983049:CUA983159 DDV983049:DDW983159 DNR983049:DNS983159 DXN983049:DXO983159 EHJ983049:EHK983159 ERF983049:ERG983159 FBB983049:FBC983159 FKX983049:FKY983159 FUT983049:FUU983159 GEP983049:GEQ983159 GOL983049:GOM983159 GYH983049:GYI983159 HID983049:HIE983159 HRZ983049:HSA983159 IBV983049:IBW983159 ILR983049:ILS983159 IVN983049:IVO983159 JFJ983049:JFK983159 JPF983049:JPG983159 JZB983049:JZC983159 KIX983049:KIY983159 KST983049:KSU983159 LCP983049:LCQ983159 LML983049:LMM983159 LWH983049:LWI983159 MGD983049:MGE983159 MPZ983049:MQA983159 MZV983049:MZW983159 NJR983049:NJS983159 NTN983049:NTO983159 ODJ983049:ODK983159 ONF983049:ONG983159 OXB983049:OXC983159 PGX983049:PGY983159 PQT983049:PQU983159 QAP983049:QAQ983159 QKL983049:QKM983159 QUH983049:QUI983159 RED983049:REE983159 RNZ983049:ROA983159 RXV983049:RXW983159 SHR983049:SHS983159 SRN983049:SRO983159 TBJ983049:TBK983159 TLF983049:TLG983159 TVB983049:TVC983159 UEX983049:UEY983159 UOT983049:UOU983159 UYP983049:UYQ983159 VIL983049:VIM983159 VSH983049:VSI983159 WCD983049:WCE983159 WLZ983049:WMA983159 WVV983049:WVW983159 P65657:P65784 JJ65657:JK65784 TF65657:TG65784 ADB65657:ADC65784 AMX65657:AMY65784 AWT65657:AWU65784 BGP65657:BGQ65784 BQL65657:BQM65784 CAH65657:CAI65784 CKD65657:CKE65784 CTZ65657:CUA65784 DDV65657:DDW65784 DNR65657:DNS65784 DXN65657:DXO65784 EHJ65657:EHK65784 ERF65657:ERG65784 FBB65657:FBC65784 FKX65657:FKY65784 FUT65657:FUU65784 GEP65657:GEQ65784 GOL65657:GOM65784 GYH65657:GYI65784 HID65657:HIE65784 HRZ65657:HSA65784 IBV65657:IBW65784 ILR65657:ILS65784 IVN65657:IVO65784 JFJ65657:JFK65784 JPF65657:JPG65784 JZB65657:JZC65784 KIX65657:KIY65784 KST65657:KSU65784 LCP65657:LCQ65784 LML65657:LMM65784 LWH65657:LWI65784 MGD65657:MGE65784 MPZ65657:MQA65784 MZV65657:MZW65784 NJR65657:NJS65784 NTN65657:NTO65784 ODJ65657:ODK65784 ONF65657:ONG65784 OXB65657:OXC65784 PGX65657:PGY65784 PQT65657:PQU65784 QAP65657:QAQ65784 QKL65657:QKM65784 QUH65657:QUI65784 RED65657:REE65784 RNZ65657:ROA65784 RXV65657:RXW65784 SHR65657:SHS65784 SRN65657:SRO65784 TBJ65657:TBK65784 TLF65657:TLG65784 TVB65657:TVC65784 UEX65657:UEY65784 UOT65657:UOU65784 UYP65657:UYQ65784 VIL65657:VIM65784 VSH65657:VSI65784 WCD65657:WCE65784 WLZ65657:WMA65784 WVV65657:WVW65784 P131193:P131320 JJ131193:JK131320 TF131193:TG131320 ADB131193:ADC131320 AMX131193:AMY131320 AWT131193:AWU131320 BGP131193:BGQ131320 BQL131193:BQM131320 CAH131193:CAI131320 CKD131193:CKE131320 CTZ131193:CUA131320 DDV131193:DDW131320 DNR131193:DNS131320 DXN131193:DXO131320 EHJ131193:EHK131320 ERF131193:ERG131320 FBB131193:FBC131320 FKX131193:FKY131320 FUT131193:FUU131320 GEP131193:GEQ131320 GOL131193:GOM131320 GYH131193:GYI131320 HID131193:HIE131320 HRZ131193:HSA131320 IBV131193:IBW131320 ILR131193:ILS131320 IVN131193:IVO131320 JFJ131193:JFK131320 JPF131193:JPG131320 JZB131193:JZC131320 KIX131193:KIY131320 KST131193:KSU131320 LCP131193:LCQ131320 LML131193:LMM131320 LWH131193:LWI131320 MGD131193:MGE131320 MPZ131193:MQA131320 MZV131193:MZW131320 NJR131193:NJS131320 NTN131193:NTO131320 ODJ131193:ODK131320 ONF131193:ONG131320 OXB131193:OXC131320 PGX131193:PGY131320 PQT131193:PQU131320 QAP131193:QAQ131320 QKL131193:QKM131320 QUH131193:QUI131320 RED131193:REE131320 RNZ131193:ROA131320 RXV131193:RXW131320 SHR131193:SHS131320 SRN131193:SRO131320 TBJ131193:TBK131320 TLF131193:TLG131320 TVB131193:TVC131320 UEX131193:UEY131320 UOT131193:UOU131320 UYP131193:UYQ131320 VIL131193:VIM131320 VSH131193:VSI131320 WCD131193:WCE131320 WLZ131193:WMA131320 WVV131193:WVW131320 P196729:P196856 JJ196729:JK196856 TF196729:TG196856 ADB196729:ADC196856 AMX196729:AMY196856 AWT196729:AWU196856 BGP196729:BGQ196856 BQL196729:BQM196856 CAH196729:CAI196856 CKD196729:CKE196856 CTZ196729:CUA196856 DDV196729:DDW196856 DNR196729:DNS196856 DXN196729:DXO196856 EHJ196729:EHK196856 ERF196729:ERG196856 FBB196729:FBC196856 FKX196729:FKY196856 FUT196729:FUU196856 GEP196729:GEQ196856 GOL196729:GOM196856 GYH196729:GYI196856 HID196729:HIE196856 HRZ196729:HSA196856 IBV196729:IBW196856 ILR196729:ILS196856 IVN196729:IVO196856 JFJ196729:JFK196856 JPF196729:JPG196856 JZB196729:JZC196856 KIX196729:KIY196856 KST196729:KSU196856 LCP196729:LCQ196856 LML196729:LMM196856 LWH196729:LWI196856 MGD196729:MGE196856 MPZ196729:MQA196856 MZV196729:MZW196856 NJR196729:NJS196856 NTN196729:NTO196856 ODJ196729:ODK196856 ONF196729:ONG196856 OXB196729:OXC196856 PGX196729:PGY196856 PQT196729:PQU196856 QAP196729:QAQ196856 QKL196729:QKM196856 QUH196729:QUI196856 RED196729:REE196856 RNZ196729:ROA196856 RXV196729:RXW196856 SHR196729:SHS196856 SRN196729:SRO196856 TBJ196729:TBK196856 TLF196729:TLG196856 TVB196729:TVC196856 UEX196729:UEY196856 UOT196729:UOU196856 UYP196729:UYQ196856 VIL196729:VIM196856 VSH196729:VSI196856 WCD196729:WCE196856 WLZ196729:WMA196856 WVV196729:WVW196856 P262265:P262392 JJ262265:JK262392 TF262265:TG262392 ADB262265:ADC262392 AMX262265:AMY262392 AWT262265:AWU262392 BGP262265:BGQ262392 BQL262265:BQM262392 CAH262265:CAI262392 CKD262265:CKE262392 CTZ262265:CUA262392 DDV262265:DDW262392 DNR262265:DNS262392 DXN262265:DXO262392 EHJ262265:EHK262392 ERF262265:ERG262392 FBB262265:FBC262392 FKX262265:FKY262392 FUT262265:FUU262392 GEP262265:GEQ262392 GOL262265:GOM262392 GYH262265:GYI262392 HID262265:HIE262392 HRZ262265:HSA262392 IBV262265:IBW262392 ILR262265:ILS262392 IVN262265:IVO262392 JFJ262265:JFK262392 JPF262265:JPG262392 JZB262265:JZC262392 KIX262265:KIY262392 KST262265:KSU262392 LCP262265:LCQ262392 LML262265:LMM262392 LWH262265:LWI262392 MGD262265:MGE262392 MPZ262265:MQA262392 MZV262265:MZW262392 NJR262265:NJS262392 NTN262265:NTO262392 ODJ262265:ODK262392 ONF262265:ONG262392 OXB262265:OXC262392 PGX262265:PGY262392 PQT262265:PQU262392 QAP262265:QAQ262392 QKL262265:QKM262392 QUH262265:QUI262392 RED262265:REE262392 RNZ262265:ROA262392 RXV262265:RXW262392 SHR262265:SHS262392 SRN262265:SRO262392 TBJ262265:TBK262392 TLF262265:TLG262392 TVB262265:TVC262392 UEX262265:UEY262392 UOT262265:UOU262392 UYP262265:UYQ262392 VIL262265:VIM262392 VSH262265:VSI262392 WCD262265:WCE262392 WLZ262265:WMA262392 WVV262265:WVW262392 P327801:P327928 JJ327801:JK327928 TF327801:TG327928 ADB327801:ADC327928 AMX327801:AMY327928 AWT327801:AWU327928 BGP327801:BGQ327928 BQL327801:BQM327928 CAH327801:CAI327928 CKD327801:CKE327928 CTZ327801:CUA327928 DDV327801:DDW327928 DNR327801:DNS327928 DXN327801:DXO327928 EHJ327801:EHK327928 ERF327801:ERG327928 FBB327801:FBC327928 FKX327801:FKY327928 FUT327801:FUU327928 GEP327801:GEQ327928 GOL327801:GOM327928 GYH327801:GYI327928 HID327801:HIE327928 HRZ327801:HSA327928 IBV327801:IBW327928 ILR327801:ILS327928 IVN327801:IVO327928 JFJ327801:JFK327928 JPF327801:JPG327928 JZB327801:JZC327928 KIX327801:KIY327928 KST327801:KSU327928 LCP327801:LCQ327928 LML327801:LMM327928 LWH327801:LWI327928 MGD327801:MGE327928 MPZ327801:MQA327928 MZV327801:MZW327928 NJR327801:NJS327928 NTN327801:NTO327928 ODJ327801:ODK327928 ONF327801:ONG327928 OXB327801:OXC327928 PGX327801:PGY327928 PQT327801:PQU327928 QAP327801:QAQ327928 QKL327801:QKM327928 QUH327801:QUI327928 RED327801:REE327928 RNZ327801:ROA327928 RXV327801:RXW327928 SHR327801:SHS327928 SRN327801:SRO327928 TBJ327801:TBK327928 TLF327801:TLG327928 TVB327801:TVC327928 UEX327801:UEY327928 UOT327801:UOU327928 UYP327801:UYQ327928 VIL327801:VIM327928 VSH327801:VSI327928 WCD327801:WCE327928 WLZ327801:WMA327928 WVV327801:WVW327928 P393337:P393464 JJ393337:JK393464 TF393337:TG393464 ADB393337:ADC393464 AMX393337:AMY393464 AWT393337:AWU393464 BGP393337:BGQ393464 BQL393337:BQM393464 CAH393337:CAI393464 CKD393337:CKE393464 CTZ393337:CUA393464 DDV393337:DDW393464 DNR393337:DNS393464 DXN393337:DXO393464 EHJ393337:EHK393464 ERF393337:ERG393464 FBB393337:FBC393464 FKX393337:FKY393464 FUT393337:FUU393464 GEP393337:GEQ393464 GOL393337:GOM393464 GYH393337:GYI393464 HID393337:HIE393464 HRZ393337:HSA393464 IBV393337:IBW393464 ILR393337:ILS393464 IVN393337:IVO393464 JFJ393337:JFK393464 JPF393337:JPG393464 JZB393337:JZC393464 KIX393337:KIY393464 KST393337:KSU393464 LCP393337:LCQ393464 LML393337:LMM393464 LWH393337:LWI393464 MGD393337:MGE393464 MPZ393337:MQA393464 MZV393337:MZW393464 NJR393337:NJS393464 NTN393337:NTO393464 ODJ393337:ODK393464 ONF393337:ONG393464 OXB393337:OXC393464 PGX393337:PGY393464 PQT393337:PQU393464 QAP393337:QAQ393464 QKL393337:QKM393464 QUH393337:QUI393464 RED393337:REE393464 RNZ393337:ROA393464 RXV393337:RXW393464 SHR393337:SHS393464 SRN393337:SRO393464 TBJ393337:TBK393464 TLF393337:TLG393464 TVB393337:TVC393464 UEX393337:UEY393464 UOT393337:UOU393464 UYP393337:UYQ393464 VIL393337:VIM393464 VSH393337:VSI393464 WCD393337:WCE393464 WLZ393337:WMA393464 WVV393337:WVW393464 P458873:P459000 JJ458873:JK459000 TF458873:TG459000 ADB458873:ADC459000 AMX458873:AMY459000 AWT458873:AWU459000 BGP458873:BGQ459000 BQL458873:BQM459000 CAH458873:CAI459000 CKD458873:CKE459000 CTZ458873:CUA459000 DDV458873:DDW459000 DNR458873:DNS459000 DXN458873:DXO459000 EHJ458873:EHK459000 ERF458873:ERG459000 FBB458873:FBC459000 FKX458873:FKY459000 FUT458873:FUU459000 GEP458873:GEQ459000 GOL458873:GOM459000 GYH458873:GYI459000 HID458873:HIE459000 HRZ458873:HSA459000 IBV458873:IBW459000 ILR458873:ILS459000 IVN458873:IVO459000 JFJ458873:JFK459000 JPF458873:JPG459000 JZB458873:JZC459000 KIX458873:KIY459000 KST458873:KSU459000 LCP458873:LCQ459000 LML458873:LMM459000 LWH458873:LWI459000 MGD458873:MGE459000 MPZ458873:MQA459000 MZV458873:MZW459000 NJR458873:NJS459000 NTN458873:NTO459000 ODJ458873:ODK459000 ONF458873:ONG459000 OXB458873:OXC459000 PGX458873:PGY459000 PQT458873:PQU459000 QAP458873:QAQ459000 QKL458873:QKM459000 QUH458873:QUI459000 RED458873:REE459000 RNZ458873:ROA459000 RXV458873:RXW459000 SHR458873:SHS459000 SRN458873:SRO459000 TBJ458873:TBK459000 TLF458873:TLG459000 TVB458873:TVC459000 UEX458873:UEY459000 UOT458873:UOU459000 UYP458873:UYQ459000 VIL458873:VIM459000 VSH458873:VSI459000 WCD458873:WCE459000 WLZ458873:WMA459000 WVV458873:WVW459000 P524409:P524536 JJ524409:JK524536 TF524409:TG524536 ADB524409:ADC524536 AMX524409:AMY524536 AWT524409:AWU524536 BGP524409:BGQ524536 BQL524409:BQM524536 CAH524409:CAI524536 CKD524409:CKE524536 CTZ524409:CUA524536 DDV524409:DDW524536 DNR524409:DNS524536 DXN524409:DXO524536 EHJ524409:EHK524536 ERF524409:ERG524536 FBB524409:FBC524536 FKX524409:FKY524536 FUT524409:FUU524536 GEP524409:GEQ524536 GOL524409:GOM524536 GYH524409:GYI524536 HID524409:HIE524536 HRZ524409:HSA524536 IBV524409:IBW524536 ILR524409:ILS524536 IVN524409:IVO524536 JFJ524409:JFK524536 JPF524409:JPG524536 JZB524409:JZC524536 KIX524409:KIY524536 KST524409:KSU524536 LCP524409:LCQ524536 LML524409:LMM524536 LWH524409:LWI524536 MGD524409:MGE524536 MPZ524409:MQA524536 MZV524409:MZW524536 NJR524409:NJS524536 NTN524409:NTO524536 ODJ524409:ODK524536 ONF524409:ONG524536 OXB524409:OXC524536 PGX524409:PGY524536 PQT524409:PQU524536 QAP524409:QAQ524536 QKL524409:QKM524536 QUH524409:QUI524536 RED524409:REE524536 RNZ524409:ROA524536 RXV524409:RXW524536 SHR524409:SHS524536 SRN524409:SRO524536 TBJ524409:TBK524536 TLF524409:TLG524536 TVB524409:TVC524536 UEX524409:UEY524536 UOT524409:UOU524536 UYP524409:UYQ524536 VIL524409:VIM524536 VSH524409:VSI524536 WCD524409:WCE524536 WLZ524409:WMA524536 WVV524409:WVW524536 P589945:P590072 JJ589945:JK590072 TF589945:TG590072 ADB589945:ADC590072 AMX589945:AMY590072 AWT589945:AWU590072 BGP589945:BGQ590072 BQL589945:BQM590072 CAH589945:CAI590072 CKD589945:CKE590072 CTZ589945:CUA590072 DDV589945:DDW590072 DNR589945:DNS590072 DXN589945:DXO590072 EHJ589945:EHK590072 ERF589945:ERG590072 FBB589945:FBC590072 FKX589945:FKY590072 FUT589945:FUU590072 GEP589945:GEQ590072 GOL589945:GOM590072 GYH589945:GYI590072 HID589945:HIE590072 HRZ589945:HSA590072 IBV589945:IBW590072 ILR589945:ILS590072 IVN589945:IVO590072 JFJ589945:JFK590072 JPF589945:JPG590072 JZB589945:JZC590072 KIX589945:KIY590072 KST589945:KSU590072 LCP589945:LCQ590072 LML589945:LMM590072 LWH589945:LWI590072 MGD589945:MGE590072 MPZ589945:MQA590072 MZV589945:MZW590072 NJR589945:NJS590072 NTN589945:NTO590072 ODJ589945:ODK590072 ONF589945:ONG590072 OXB589945:OXC590072 PGX589945:PGY590072 PQT589945:PQU590072 QAP589945:QAQ590072 QKL589945:QKM590072 QUH589945:QUI590072 RED589945:REE590072 RNZ589945:ROA590072 RXV589945:RXW590072 SHR589945:SHS590072 SRN589945:SRO590072 TBJ589945:TBK590072 TLF589945:TLG590072 TVB589945:TVC590072 UEX589945:UEY590072 UOT589945:UOU590072 UYP589945:UYQ590072 VIL589945:VIM590072 VSH589945:VSI590072 WCD589945:WCE590072 WLZ589945:WMA590072 WVV589945:WVW590072 P655481:P655608 JJ655481:JK655608 TF655481:TG655608 ADB655481:ADC655608 AMX655481:AMY655608 AWT655481:AWU655608 BGP655481:BGQ655608 BQL655481:BQM655608 CAH655481:CAI655608 CKD655481:CKE655608 CTZ655481:CUA655608 DDV655481:DDW655608 DNR655481:DNS655608 DXN655481:DXO655608 EHJ655481:EHK655608 ERF655481:ERG655608 FBB655481:FBC655608 FKX655481:FKY655608 FUT655481:FUU655608 GEP655481:GEQ655608 GOL655481:GOM655608 GYH655481:GYI655608 HID655481:HIE655608 HRZ655481:HSA655608 IBV655481:IBW655608 ILR655481:ILS655608 IVN655481:IVO655608 JFJ655481:JFK655608 JPF655481:JPG655608 JZB655481:JZC655608 KIX655481:KIY655608 KST655481:KSU655608 LCP655481:LCQ655608 LML655481:LMM655608 LWH655481:LWI655608 MGD655481:MGE655608 MPZ655481:MQA655608 MZV655481:MZW655608 NJR655481:NJS655608 NTN655481:NTO655608 ODJ655481:ODK655608 ONF655481:ONG655608 OXB655481:OXC655608 PGX655481:PGY655608 PQT655481:PQU655608 QAP655481:QAQ655608 QKL655481:QKM655608 QUH655481:QUI655608 RED655481:REE655608 RNZ655481:ROA655608 RXV655481:RXW655608 SHR655481:SHS655608 SRN655481:SRO655608 TBJ655481:TBK655608 TLF655481:TLG655608 TVB655481:TVC655608 UEX655481:UEY655608 UOT655481:UOU655608 UYP655481:UYQ655608 VIL655481:VIM655608 VSH655481:VSI655608 WCD655481:WCE655608 WLZ655481:WMA655608 WVV655481:WVW655608 P721017:P721144 JJ721017:JK721144 TF721017:TG721144 ADB721017:ADC721144 AMX721017:AMY721144 AWT721017:AWU721144 BGP721017:BGQ721144 BQL721017:BQM721144 CAH721017:CAI721144 CKD721017:CKE721144 CTZ721017:CUA721144 DDV721017:DDW721144 DNR721017:DNS721144 DXN721017:DXO721144 EHJ721017:EHK721144 ERF721017:ERG721144 FBB721017:FBC721144 FKX721017:FKY721144 FUT721017:FUU721144 GEP721017:GEQ721144 GOL721017:GOM721144 GYH721017:GYI721144 HID721017:HIE721144 HRZ721017:HSA721144 IBV721017:IBW721144 ILR721017:ILS721144 IVN721017:IVO721144 JFJ721017:JFK721144 JPF721017:JPG721144 JZB721017:JZC721144 KIX721017:KIY721144 KST721017:KSU721144 LCP721017:LCQ721144 LML721017:LMM721144 LWH721017:LWI721144 MGD721017:MGE721144 MPZ721017:MQA721144 MZV721017:MZW721144 NJR721017:NJS721144 NTN721017:NTO721144 ODJ721017:ODK721144 ONF721017:ONG721144 OXB721017:OXC721144 PGX721017:PGY721144 PQT721017:PQU721144 QAP721017:QAQ721144 QKL721017:QKM721144 QUH721017:QUI721144 RED721017:REE721144 RNZ721017:ROA721144 RXV721017:RXW721144 SHR721017:SHS721144 SRN721017:SRO721144 TBJ721017:TBK721144 TLF721017:TLG721144 TVB721017:TVC721144 UEX721017:UEY721144 UOT721017:UOU721144 UYP721017:UYQ721144 VIL721017:VIM721144 VSH721017:VSI721144 WCD721017:WCE721144 WLZ721017:WMA721144 WVV721017:WVW721144 P786553:P786680 JJ786553:JK786680 TF786553:TG786680 ADB786553:ADC786680 AMX786553:AMY786680 AWT786553:AWU786680 BGP786553:BGQ786680 BQL786553:BQM786680 CAH786553:CAI786680 CKD786553:CKE786680 CTZ786553:CUA786680 DDV786553:DDW786680 DNR786553:DNS786680 DXN786553:DXO786680 EHJ786553:EHK786680 ERF786553:ERG786680 FBB786553:FBC786680 FKX786553:FKY786680 FUT786553:FUU786680 GEP786553:GEQ786680 GOL786553:GOM786680 GYH786553:GYI786680 HID786553:HIE786680 HRZ786553:HSA786680 IBV786553:IBW786680 ILR786553:ILS786680 IVN786553:IVO786680 JFJ786553:JFK786680 JPF786553:JPG786680 JZB786553:JZC786680 KIX786553:KIY786680 KST786553:KSU786680 LCP786553:LCQ786680 LML786553:LMM786680 LWH786553:LWI786680 MGD786553:MGE786680 MPZ786553:MQA786680 MZV786553:MZW786680 NJR786553:NJS786680 NTN786553:NTO786680 ODJ786553:ODK786680 ONF786553:ONG786680 OXB786553:OXC786680 PGX786553:PGY786680 PQT786553:PQU786680 QAP786553:QAQ786680 QKL786553:QKM786680 QUH786553:QUI786680 RED786553:REE786680 RNZ786553:ROA786680 RXV786553:RXW786680 SHR786553:SHS786680 SRN786553:SRO786680 TBJ786553:TBK786680 TLF786553:TLG786680 TVB786553:TVC786680 UEX786553:UEY786680 UOT786553:UOU786680 UYP786553:UYQ786680 VIL786553:VIM786680 VSH786553:VSI786680 WCD786553:WCE786680 WLZ786553:WMA786680 WVV786553:WVW786680 P852089:P852216 JJ852089:JK852216 TF852089:TG852216 ADB852089:ADC852216 AMX852089:AMY852216 AWT852089:AWU852216 BGP852089:BGQ852216 BQL852089:BQM852216 CAH852089:CAI852216 CKD852089:CKE852216 CTZ852089:CUA852216 DDV852089:DDW852216 DNR852089:DNS852216 DXN852089:DXO852216 EHJ852089:EHK852216 ERF852089:ERG852216 FBB852089:FBC852216 FKX852089:FKY852216 FUT852089:FUU852216 GEP852089:GEQ852216 GOL852089:GOM852216 GYH852089:GYI852216 HID852089:HIE852216 HRZ852089:HSA852216 IBV852089:IBW852216 ILR852089:ILS852216 IVN852089:IVO852216 JFJ852089:JFK852216 JPF852089:JPG852216 JZB852089:JZC852216 KIX852089:KIY852216 KST852089:KSU852216 LCP852089:LCQ852216 LML852089:LMM852216 LWH852089:LWI852216 MGD852089:MGE852216 MPZ852089:MQA852216 MZV852089:MZW852216 NJR852089:NJS852216 NTN852089:NTO852216 ODJ852089:ODK852216 ONF852089:ONG852216 OXB852089:OXC852216 PGX852089:PGY852216 PQT852089:PQU852216 QAP852089:QAQ852216 QKL852089:QKM852216 QUH852089:QUI852216 RED852089:REE852216 RNZ852089:ROA852216 RXV852089:RXW852216 SHR852089:SHS852216 SRN852089:SRO852216 TBJ852089:TBK852216 TLF852089:TLG852216 TVB852089:TVC852216 UEX852089:UEY852216 UOT852089:UOU852216 UYP852089:UYQ852216 VIL852089:VIM852216 VSH852089:VSI852216 WCD852089:WCE852216 WLZ852089:WMA852216 WVV852089:WVW852216 P917625:P917752 JJ917625:JK917752 TF917625:TG917752 ADB917625:ADC917752 AMX917625:AMY917752 AWT917625:AWU917752 BGP917625:BGQ917752 BQL917625:BQM917752 CAH917625:CAI917752 CKD917625:CKE917752 CTZ917625:CUA917752 DDV917625:DDW917752 DNR917625:DNS917752 DXN917625:DXO917752 EHJ917625:EHK917752 ERF917625:ERG917752 FBB917625:FBC917752 FKX917625:FKY917752 FUT917625:FUU917752 GEP917625:GEQ917752 GOL917625:GOM917752 GYH917625:GYI917752 HID917625:HIE917752 HRZ917625:HSA917752 IBV917625:IBW917752 ILR917625:ILS917752 IVN917625:IVO917752 JFJ917625:JFK917752 JPF917625:JPG917752 JZB917625:JZC917752 KIX917625:KIY917752 KST917625:KSU917752 LCP917625:LCQ917752 LML917625:LMM917752 LWH917625:LWI917752 MGD917625:MGE917752 MPZ917625:MQA917752 MZV917625:MZW917752 NJR917625:NJS917752 NTN917625:NTO917752 ODJ917625:ODK917752 ONF917625:ONG917752 OXB917625:OXC917752 PGX917625:PGY917752 PQT917625:PQU917752 QAP917625:QAQ917752 QKL917625:QKM917752 QUH917625:QUI917752 RED917625:REE917752 RNZ917625:ROA917752 RXV917625:RXW917752 SHR917625:SHS917752 SRN917625:SRO917752 TBJ917625:TBK917752 TLF917625:TLG917752 TVB917625:TVC917752 UEX917625:UEY917752 UOT917625:UOU917752 UYP917625:UYQ917752 VIL917625:VIM917752 VSH917625:VSI917752 WCD917625:WCE917752 WLZ917625:WMA917752 WVV917625:WVW917752 P983161:P983288 JJ983161:JK983288 TF983161:TG983288 ADB983161:ADC983288 AMX983161:AMY983288 AWT983161:AWU983288 BGP983161:BGQ983288 BQL983161:BQM983288 CAH983161:CAI983288 CKD983161:CKE983288 CTZ983161:CUA983288 DDV983161:DDW983288 DNR983161:DNS983288 DXN983161:DXO983288 EHJ983161:EHK983288 ERF983161:ERG983288 FBB983161:FBC983288 FKX983161:FKY983288 FUT983161:FUU983288 GEP983161:GEQ983288 GOL983161:GOM983288 GYH983161:GYI983288 HID983161:HIE983288 HRZ983161:HSA983288 IBV983161:IBW983288 ILR983161:ILS983288 IVN983161:IVO983288 JFJ983161:JFK983288 JPF983161:JPG983288 JZB983161:JZC983288 KIX983161:KIY983288 KST983161:KSU983288 LCP983161:LCQ983288 LML983161:LMM983288 LWH983161:LWI983288 MGD983161:MGE983288 MPZ983161:MQA983288 MZV983161:MZW983288 NJR983161:NJS983288 NTN983161:NTO983288 ODJ983161:ODK983288 ONF983161:ONG983288 OXB983161:OXC983288 PGX983161:PGY983288 PQT983161:PQU983288 QAP983161:QAQ983288 QKL983161:QKM983288 QUH983161:QUI983288 RED983161:REE983288 RNZ983161:ROA983288 RXV983161:RXW983288 SHR983161:SHS983288 SRN983161:SRO983288 TBJ983161:TBK983288 TLF983161:TLG983288 TVB983161:TVC983288 UEX983161:UEY983288 UOT983161:UOU983288 UYP983161:UYQ983288 VIL983161:VIM983288 VSH983161:VSI983288 WCD983161:WCE983288 WLZ983161:WMA983288 WVV983161:WVW983288 N11:N17 N21:N23 N26:N34 N40:N54 N56:N58 N60:N61 N63:N64 N66:N70 N72:N80 N82:N90 N92:N103 N105:N110 N112:N115 N117:N127 N132:N139 N144:N159 N161:N164 N166:N189 N191:N201 N207:N211 N214:N217 N219:N238 N240:N263 N266:N269 N271:N290 N292:N315 N317:N325 N327:N328 N330:N334 N336:N344 N346:N352 N354:N356 N358 N363:N369 N371:N372 N377:N379</xm:sqref>
        </x14:dataValidation>
        <x14:dataValidation type="list" showInputMessage="1" showErrorMessage="1">
          <x14:formula1>
            <xm:f>Reglon_renta</xm:f>
          </x14:formula1>
          <xm:sqref>JM65545:JM65558 TI65545:TI65558 ADE65545:ADE65558 ANA65545:ANA65558 AWW65545:AWW65558 BGS65545:BGS65558 BQO65545:BQO65558 CAK65545:CAK65558 CKG65545:CKG65558 CUC65545:CUC65558 DDY65545:DDY65558 DNU65545:DNU65558 DXQ65545:DXQ65558 EHM65545:EHM65558 ERI65545:ERI65558 FBE65545:FBE65558 FLA65545:FLA65558 FUW65545:FUW65558 GES65545:GES65558 GOO65545:GOO65558 GYK65545:GYK65558 HIG65545:HIG65558 HSC65545:HSC65558 IBY65545:IBY65558 ILU65545:ILU65558 IVQ65545:IVQ65558 JFM65545:JFM65558 JPI65545:JPI65558 JZE65545:JZE65558 KJA65545:KJA65558 KSW65545:KSW65558 LCS65545:LCS65558 LMO65545:LMO65558 LWK65545:LWK65558 MGG65545:MGG65558 MQC65545:MQC65558 MZY65545:MZY65558 NJU65545:NJU65558 NTQ65545:NTQ65558 ODM65545:ODM65558 ONI65545:ONI65558 OXE65545:OXE65558 PHA65545:PHA65558 PQW65545:PQW65558 QAS65545:QAS65558 QKO65545:QKO65558 QUK65545:QUK65558 REG65545:REG65558 ROC65545:ROC65558 RXY65545:RXY65558 SHU65545:SHU65558 SRQ65545:SRQ65558 TBM65545:TBM65558 TLI65545:TLI65558 TVE65545:TVE65558 UFA65545:UFA65558 UOW65545:UOW65558 UYS65545:UYS65558 VIO65545:VIO65558 VSK65545:VSK65558 WCG65545:WCG65558 WMC65545:WMC65558 WVY65545:WVY65558 JM131081:JM131094 TI131081:TI131094 ADE131081:ADE131094 ANA131081:ANA131094 AWW131081:AWW131094 BGS131081:BGS131094 BQO131081:BQO131094 CAK131081:CAK131094 CKG131081:CKG131094 CUC131081:CUC131094 DDY131081:DDY131094 DNU131081:DNU131094 DXQ131081:DXQ131094 EHM131081:EHM131094 ERI131081:ERI131094 FBE131081:FBE131094 FLA131081:FLA131094 FUW131081:FUW131094 GES131081:GES131094 GOO131081:GOO131094 GYK131081:GYK131094 HIG131081:HIG131094 HSC131081:HSC131094 IBY131081:IBY131094 ILU131081:ILU131094 IVQ131081:IVQ131094 JFM131081:JFM131094 JPI131081:JPI131094 JZE131081:JZE131094 KJA131081:KJA131094 KSW131081:KSW131094 LCS131081:LCS131094 LMO131081:LMO131094 LWK131081:LWK131094 MGG131081:MGG131094 MQC131081:MQC131094 MZY131081:MZY131094 NJU131081:NJU131094 NTQ131081:NTQ131094 ODM131081:ODM131094 ONI131081:ONI131094 OXE131081:OXE131094 PHA131081:PHA131094 PQW131081:PQW131094 QAS131081:QAS131094 QKO131081:QKO131094 QUK131081:QUK131094 REG131081:REG131094 ROC131081:ROC131094 RXY131081:RXY131094 SHU131081:SHU131094 SRQ131081:SRQ131094 TBM131081:TBM131094 TLI131081:TLI131094 TVE131081:TVE131094 UFA131081:UFA131094 UOW131081:UOW131094 UYS131081:UYS131094 VIO131081:VIO131094 VSK131081:VSK131094 WCG131081:WCG131094 WMC131081:WMC131094 WVY131081:WVY131094 JM196617:JM196630 TI196617:TI196630 ADE196617:ADE196630 ANA196617:ANA196630 AWW196617:AWW196630 BGS196617:BGS196630 BQO196617:BQO196630 CAK196617:CAK196630 CKG196617:CKG196630 CUC196617:CUC196630 DDY196617:DDY196630 DNU196617:DNU196630 DXQ196617:DXQ196630 EHM196617:EHM196630 ERI196617:ERI196630 FBE196617:FBE196630 FLA196617:FLA196630 FUW196617:FUW196630 GES196617:GES196630 GOO196617:GOO196630 GYK196617:GYK196630 HIG196617:HIG196630 HSC196617:HSC196630 IBY196617:IBY196630 ILU196617:ILU196630 IVQ196617:IVQ196630 JFM196617:JFM196630 JPI196617:JPI196630 JZE196617:JZE196630 KJA196617:KJA196630 KSW196617:KSW196630 LCS196617:LCS196630 LMO196617:LMO196630 LWK196617:LWK196630 MGG196617:MGG196630 MQC196617:MQC196630 MZY196617:MZY196630 NJU196617:NJU196630 NTQ196617:NTQ196630 ODM196617:ODM196630 ONI196617:ONI196630 OXE196617:OXE196630 PHA196617:PHA196630 PQW196617:PQW196630 QAS196617:QAS196630 QKO196617:QKO196630 QUK196617:QUK196630 REG196617:REG196630 ROC196617:ROC196630 RXY196617:RXY196630 SHU196617:SHU196630 SRQ196617:SRQ196630 TBM196617:TBM196630 TLI196617:TLI196630 TVE196617:TVE196630 UFA196617:UFA196630 UOW196617:UOW196630 UYS196617:UYS196630 VIO196617:VIO196630 VSK196617:VSK196630 WCG196617:WCG196630 WMC196617:WMC196630 WVY196617:WVY196630 JM262153:JM262166 TI262153:TI262166 ADE262153:ADE262166 ANA262153:ANA262166 AWW262153:AWW262166 BGS262153:BGS262166 BQO262153:BQO262166 CAK262153:CAK262166 CKG262153:CKG262166 CUC262153:CUC262166 DDY262153:DDY262166 DNU262153:DNU262166 DXQ262153:DXQ262166 EHM262153:EHM262166 ERI262153:ERI262166 FBE262153:FBE262166 FLA262153:FLA262166 FUW262153:FUW262166 GES262153:GES262166 GOO262153:GOO262166 GYK262153:GYK262166 HIG262153:HIG262166 HSC262153:HSC262166 IBY262153:IBY262166 ILU262153:ILU262166 IVQ262153:IVQ262166 JFM262153:JFM262166 JPI262153:JPI262166 JZE262153:JZE262166 KJA262153:KJA262166 KSW262153:KSW262166 LCS262153:LCS262166 LMO262153:LMO262166 LWK262153:LWK262166 MGG262153:MGG262166 MQC262153:MQC262166 MZY262153:MZY262166 NJU262153:NJU262166 NTQ262153:NTQ262166 ODM262153:ODM262166 ONI262153:ONI262166 OXE262153:OXE262166 PHA262153:PHA262166 PQW262153:PQW262166 QAS262153:QAS262166 QKO262153:QKO262166 QUK262153:QUK262166 REG262153:REG262166 ROC262153:ROC262166 RXY262153:RXY262166 SHU262153:SHU262166 SRQ262153:SRQ262166 TBM262153:TBM262166 TLI262153:TLI262166 TVE262153:TVE262166 UFA262153:UFA262166 UOW262153:UOW262166 UYS262153:UYS262166 VIO262153:VIO262166 VSK262153:VSK262166 WCG262153:WCG262166 WMC262153:WMC262166 WVY262153:WVY262166 JM327689:JM327702 TI327689:TI327702 ADE327689:ADE327702 ANA327689:ANA327702 AWW327689:AWW327702 BGS327689:BGS327702 BQO327689:BQO327702 CAK327689:CAK327702 CKG327689:CKG327702 CUC327689:CUC327702 DDY327689:DDY327702 DNU327689:DNU327702 DXQ327689:DXQ327702 EHM327689:EHM327702 ERI327689:ERI327702 FBE327689:FBE327702 FLA327689:FLA327702 FUW327689:FUW327702 GES327689:GES327702 GOO327689:GOO327702 GYK327689:GYK327702 HIG327689:HIG327702 HSC327689:HSC327702 IBY327689:IBY327702 ILU327689:ILU327702 IVQ327689:IVQ327702 JFM327689:JFM327702 JPI327689:JPI327702 JZE327689:JZE327702 KJA327689:KJA327702 KSW327689:KSW327702 LCS327689:LCS327702 LMO327689:LMO327702 LWK327689:LWK327702 MGG327689:MGG327702 MQC327689:MQC327702 MZY327689:MZY327702 NJU327689:NJU327702 NTQ327689:NTQ327702 ODM327689:ODM327702 ONI327689:ONI327702 OXE327689:OXE327702 PHA327689:PHA327702 PQW327689:PQW327702 QAS327689:QAS327702 QKO327689:QKO327702 QUK327689:QUK327702 REG327689:REG327702 ROC327689:ROC327702 RXY327689:RXY327702 SHU327689:SHU327702 SRQ327689:SRQ327702 TBM327689:TBM327702 TLI327689:TLI327702 TVE327689:TVE327702 UFA327689:UFA327702 UOW327689:UOW327702 UYS327689:UYS327702 VIO327689:VIO327702 VSK327689:VSK327702 WCG327689:WCG327702 WMC327689:WMC327702 WVY327689:WVY327702 JM393225:JM393238 TI393225:TI393238 ADE393225:ADE393238 ANA393225:ANA393238 AWW393225:AWW393238 BGS393225:BGS393238 BQO393225:BQO393238 CAK393225:CAK393238 CKG393225:CKG393238 CUC393225:CUC393238 DDY393225:DDY393238 DNU393225:DNU393238 DXQ393225:DXQ393238 EHM393225:EHM393238 ERI393225:ERI393238 FBE393225:FBE393238 FLA393225:FLA393238 FUW393225:FUW393238 GES393225:GES393238 GOO393225:GOO393238 GYK393225:GYK393238 HIG393225:HIG393238 HSC393225:HSC393238 IBY393225:IBY393238 ILU393225:ILU393238 IVQ393225:IVQ393238 JFM393225:JFM393238 JPI393225:JPI393238 JZE393225:JZE393238 KJA393225:KJA393238 KSW393225:KSW393238 LCS393225:LCS393238 LMO393225:LMO393238 LWK393225:LWK393238 MGG393225:MGG393238 MQC393225:MQC393238 MZY393225:MZY393238 NJU393225:NJU393238 NTQ393225:NTQ393238 ODM393225:ODM393238 ONI393225:ONI393238 OXE393225:OXE393238 PHA393225:PHA393238 PQW393225:PQW393238 QAS393225:QAS393238 QKO393225:QKO393238 QUK393225:QUK393238 REG393225:REG393238 ROC393225:ROC393238 RXY393225:RXY393238 SHU393225:SHU393238 SRQ393225:SRQ393238 TBM393225:TBM393238 TLI393225:TLI393238 TVE393225:TVE393238 UFA393225:UFA393238 UOW393225:UOW393238 UYS393225:UYS393238 VIO393225:VIO393238 VSK393225:VSK393238 WCG393225:WCG393238 WMC393225:WMC393238 WVY393225:WVY393238 JM458761:JM458774 TI458761:TI458774 ADE458761:ADE458774 ANA458761:ANA458774 AWW458761:AWW458774 BGS458761:BGS458774 BQO458761:BQO458774 CAK458761:CAK458774 CKG458761:CKG458774 CUC458761:CUC458774 DDY458761:DDY458774 DNU458761:DNU458774 DXQ458761:DXQ458774 EHM458761:EHM458774 ERI458761:ERI458774 FBE458761:FBE458774 FLA458761:FLA458774 FUW458761:FUW458774 GES458761:GES458774 GOO458761:GOO458774 GYK458761:GYK458774 HIG458761:HIG458774 HSC458761:HSC458774 IBY458761:IBY458774 ILU458761:ILU458774 IVQ458761:IVQ458774 JFM458761:JFM458774 JPI458761:JPI458774 JZE458761:JZE458774 KJA458761:KJA458774 KSW458761:KSW458774 LCS458761:LCS458774 LMO458761:LMO458774 LWK458761:LWK458774 MGG458761:MGG458774 MQC458761:MQC458774 MZY458761:MZY458774 NJU458761:NJU458774 NTQ458761:NTQ458774 ODM458761:ODM458774 ONI458761:ONI458774 OXE458761:OXE458774 PHA458761:PHA458774 PQW458761:PQW458774 QAS458761:QAS458774 QKO458761:QKO458774 QUK458761:QUK458774 REG458761:REG458774 ROC458761:ROC458774 RXY458761:RXY458774 SHU458761:SHU458774 SRQ458761:SRQ458774 TBM458761:TBM458774 TLI458761:TLI458774 TVE458761:TVE458774 UFA458761:UFA458774 UOW458761:UOW458774 UYS458761:UYS458774 VIO458761:VIO458774 VSK458761:VSK458774 WCG458761:WCG458774 WMC458761:WMC458774 WVY458761:WVY458774 JM524297:JM524310 TI524297:TI524310 ADE524297:ADE524310 ANA524297:ANA524310 AWW524297:AWW524310 BGS524297:BGS524310 BQO524297:BQO524310 CAK524297:CAK524310 CKG524297:CKG524310 CUC524297:CUC524310 DDY524297:DDY524310 DNU524297:DNU524310 DXQ524297:DXQ524310 EHM524297:EHM524310 ERI524297:ERI524310 FBE524297:FBE524310 FLA524297:FLA524310 FUW524297:FUW524310 GES524297:GES524310 GOO524297:GOO524310 GYK524297:GYK524310 HIG524297:HIG524310 HSC524297:HSC524310 IBY524297:IBY524310 ILU524297:ILU524310 IVQ524297:IVQ524310 JFM524297:JFM524310 JPI524297:JPI524310 JZE524297:JZE524310 KJA524297:KJA524310 KSW524297:KSW524310 LCS524297:LCS524310 LMO524297:LMO524310 LWK524297:LWK524310 MGG524297:MGG524310 MQC524297:MQC524310 MZY524297:MZY524310 NJU524297:NJU524310 NTQ524297:NTQ524310 ODM524297:ODM524310 ONI524297:ONI524310 OXE524297:OXE524310 PHA524297:PHA524310 PQW524297:PQW524310 QAS524297:QAS524310 QKO524297:QKO524310 QUK524297:QUK524310 REG524297:REG524310 ROC524297:ROC524310 RXY524297:RXY524310 SHU524297:SHU524310 SRQ524297:SRQ524310 TBM524297:TBM524310 TLI524297:TLI524310 TVE524297:TVE524310 UFA524297:UFA524310 UOW524297:UOW524310 UYS524297:UYS524310 VIO524297:VIO524310 VSK524297:VSK524310 WCG524297:WCG524310 WMC524297:WMC524310 WVY524297:WVY524310 JM589833:JM589846 TI589833:TI589846 ADE589833:ADE589846 ANA589833:ANA589846 AWW589833:AWW589846 BGS589833:BGS589846 BQO589833:BQO589846 CAK589833:CAK589846 CKG589833:CKG589846 CUC589833:CUC589846 DDY589833:DDY589846 DNU589833:DNU589846 DXQ589833:DXQ589846 EHM589833:EHM589846 ERI589833:ERI589846 FBE589833:FBE589846 FLA589833:FLA589846 FUW589833:FUW589846 GES589833:GES589846 GOO589833:GOO589846 GYK589833:GYK589846 HIG589833:HIG589846 HSC589833:HSC589846 IBY589833:IBY589846 ILU589833:ILU589846 IVQ589833:IVQ589846 JFM589833:JFM589846 JPI589833:JPI589846 JZE589833:JZE589846 KJA589833:KJA589846 KSW589833:KSW589846 LCS589833:LCS589846 LMO589833:LMO589846 LWK589833:LWK589846 MGG589833:MGG589846 MQC589833:MQC589846 MZY589833:MZY589846 NJU589833:NJU589846 NTQ589833:NTQ589846 ODM589833:ODM589846 ONI589833:ONI589846 OXE589833:OXE589846 PHA589833:PHA589846 PQW589833:PQW589846 QAS589833:QAS589846 QKO589833:QKO589846 QUK589833:QUK589846 REG589833:REG589846 ROC589833:ROC589846 RXY589833:RXY589846 SHU589833:SHU589846 SRQ589833:SRQ589846 TBM589833:TBM589846 TLI589833:TLI589846 TVE589833:TVE589846 UFA589833:UFA589846 UOW589833:UOW589846 UYS589833:UYS589846 VIO589833:VIO589846 VSK589833:VSK589846 WCG589833:WCG589846 WMC589833:WMC589846 WVY589833:WVY589846 JM655369:JM655382 TI655369:TI655382 ADE655369:ADE655382 ANA655369:ANA655382 AWW655369:AWW655382 BGS655369:BGS655382 BQO655369:BQO655382 CAK655369:CAK655382 CKG655369:CKG655382 CUC655369:CUC655382 DDY655369:DDY655382 DNU655369:DNU655382 DXQ655369:DXQ655382 EHM655369:EHM655382 ERI655369:ERI655382 FBE655369:FBE655382 FLA655369:FLA655382 FUW655369:FUW655382 GES655369:GES655382 GOO655369:GOO655382 GYK655369:GYK655382 HIG655369:HIG655382 HSC655369:HSC655382 IBY655369:IBY655382 ILU655369:ILU655382 IVQ655369:IVQ655382 JFM655369:JFM655382 JPI655369:JPI655382 JZE655369:JZE655382 KJA655369:KJA655382 KSW655369:KSW655382 LCS655369:LCS655382 LMO655369:LMO655382 LWK655369:LWK655382 MGG655369:MGG655382 MQC655369:MQC655382 MZY655369:MZY655382 NJU655369:NJU655382 NTQ655369:NTQ655382 ODM655369:ODM655382 ONI655369:ONI655382 OXE655369:OXE655382 PHA655369:PHA655382 PQW655369:PQW655382 QAS655369:QAS655382 QKO655369:QKO655382 QUK655369:QUK655382 REG655369:REG655382 ROC655369:ROC655382 RXY655369:RXY655382 SHU655369:SHU655382 SRQ655369:SRQ655382 TBM655369:TBM655382 TLI655369:TLI655382 TVE655369:TVE655382 UFA655369:UFA655382 UOW655369:UOW655382 UYS655369:UYS655382 VIO655369:VIO655382 VSK655369:VSK655382 WCG655369:WCG655382 WMC655369:WMC655382 WVY655369:WVY655382 JM720905:JM720918 TI720905:TI720918 ADE720905:ADE720918 ANA720905:ANA720918 AWW720905:AWW720918 BGS720905:BGS720918 BQO720905:BQO720918 CAK720905:CAK720918 CKG720905:CKG720918 CUC720905:CUC720918 DDY720905:DDY720918 DNU720905:DNU720918 DXQ720905:DXQ720918 EHM720905:EHM720918 ERI720905:ERI720918 FBE720905:FBE720918 FLA720905:FLA720918 FUW720905:FUW720918 GES720905:GES720918 GOO720905:GOO720918 GYK720905:GYK720918 HIG720905:HIG720918 HSC720905:HSC720918 IBY720905:IBY720918 ILU720905:ILU720918 IVQ720905:IVQ720918 JFM720905:JFM720918 JPI720905:JPI720918 JZE720905:JZE720918 KJA720905:KJA720918 KSW720905:KSW720918 LCS720905:LCS720918 LMO720905:LMO720918 LWK720905:LWK720918 MGG720905:MGG720918 MQC720905:MQC720918 MZY720905:MZY720918 NJU720905:NJU720918 NTQ720905:NTQ720918 ODM720905:ODM720918 ONI720905:ONI720918 OXE720905:OXE720918 PHA720905:PHA720918 PQW720905:PQW720918 QAS720905:QAS720918 QKO720905:QKO720918 QUK720905:QUK720918 REG720905:REG720918 ROC720905:ROC720918 RXY720905:RXY720918 SHU720905:SHU720918 SRQ720905:SRQ720918 TBM720905:TBM720918 TLI720905:TLI720918 TVE720905:TVE720918 UFA720905:UFA720918 UOW720905:UOW720918 UYS720905:UYS720918 VIO720905:VIO720918 VSK720905:VSK720918 WCG720905:WCG720918 WMC720905:WMC720918 WVY720905:WVY720918 JM786441:JM786454 TI786441:TI786454 ADE786441:ADE786454 ANA786441:ANA786454 AWW786441:AWW786454 BGS786441:BGS786454 BQO786441:BQO786454 CAK786441:CAK786454 CKG786441:CKG786454 CUC786441:CUC786454 DDY786441:DDY786454 DNU786441:DNU786454 DXQ786441:DXQ786454 EHM786441:EHM786454 ERI786441:ERI786454 FBE786441:FBE786454 FLA786441:FLA786454 FUW786441:FUW786454 GES786441:GES786454 GOO786441:GOO786454 GYK786441:GYK786454 HIG786441:HIG786454 HSC786441:HSC786454 IBY786441:IBY786454 ILU786441:ILU786454 IVQ786441:IVQ786454 JFM786441:JFM786454 JPI786441:JPI786454 JZE786441:JZE786454 KJA786441:KJA786454 KSW786441:KSW786454 LCS786441:LCS786454 LMO786441:LMO786454 LWK786441:LWK786454 MGG786441:MGG786454 MQC786441:MQC786454 MZY786441:MZY786454 NJU786441:NJU786454 NTQ786441:NTQ786454 ODM786441:ODM786454 ONI786441:ONI786454 OXE786441:OXE786454 PHA786441:PHA786454 PQW786441:PQW786454 QAS786441:QAS786454 QKO786441:QKO786454 QUK786441:QUK786454 REG786441:REG786454 ROC786441:ROC786454 RXY786441:RXY786454 SHU786441:SHU786454 SRQ786441:SRQ786454 TBM786441:TBM786454 TLI786441:TLI786454 TVE786441:TVE786454 UFA786441:UFA786454 UOW786441:UOW786454 UYS786441:UYS786454 VIO786441:VIO786454 VSK786441:VSK786454 WCG786441:WCG786454 WMC786441:WMC786454 WVY786441:WVY786454 JM851977:JM851990 TI851977:TI851990 ADE851977:ADE851990 ANA851977:ANA851990 AWW851977:AWW851990 BGS851977:BGS851990 BQO851977:BQO851990 CAK851977:CAK851990 CKG851977:CKG851990 CUC851977:CUC851990 DDY851977:DDY851990 DNU851977:DNU851990 DXQ851977:DXQ851990 EHM851977:EHM851990 ERI851977:ERI851990 FBE851977:FBE851990 FLA851977:FLA851990 FUW851977:FUW851990 GES851977:GES851990 GOO851977:GOO851990 GYK851977:GYK851990 HIG851977:HIG851990 HSC851977:HSC851990 IBY851977:IBY851990 ILU851977:ILU851990 IVQ851977:IVQ851990 JFM851977:JFM851990 JPI851977:JPI851990 JZE851977:JZE851990 KJA851977:KJA851990 KSW851977:KSW851990 LCS851977:LCS851990 LMO851977:LMO851990 LWK851977:LWK851990 MGG851977:MGG851990 MQC851977:MQC851990 MZY851977:MZY851990 NJU851977:NJU851990 NTQ851977:NTQ851990 ODM851977:ODM851990 ONI851977:ONI851990 OXE851977:OXE851990 PHA851977:PHA851990 PQW851977:PQW851990 QAS851977:QAS851990 QKO851977:QKO851990 QUK851977:QUK851990 REG851977:REG851990 ROC851977:ROC851990 RXY851977:RXY851990 SHU851977:SHU851990 SRQ851977:SRQ851990 TBM851977:TBM851990 TLI851977:TLI851990 TVE851977:TVE851990 UFA851977:UFA851990 UOW851977:UOW851990 UYS851977:UYS851990 VIO851977:VIO851990 VSK851977:VSK851990 WCG851977:WCG851990 WMC851977:WMC851990 WVY851977:WVY851990 JM917513:JM917526 TI917513:TI917526 ADE917513:ADE917526 ANA917513:ANA917526 AWW917513:AWW917526 BGS917513:BGS917526 BQO917513:BQO917526 CAK917513:CAK917526 CKG917513:CKG917526 CUC917513:CUC917526 DDY917513:DDY917526 DNU917513:DNU917526 DXQ917513:DXQ917526 EHM917513:EHM917526 ERI917513:ERI917526 FBE917513:FBE917526 FLA917513:FLA917526 FUW917513:FUW917526 GES917513:GES917526 GOO917513:GOO917526 GYK917513:GYK917526 HIG917513:HIG917526 HSC917513:HSC917526 IBY917513:IBY917526 ILU917513:ILU917526 IVQ917513:IVQ917526 JFM917513:JFM917526 JPI917513:JPI917526 JZE917513:JZE917526 KJA917513:KJA917526 KSW917513:KSW917526 LCS917513:LCS917526 LMO917513:LMO917526 LWK917513:LWK917526 MGG917513:MGG917526 MQC917513:MQC917526 MZY917513:MZY917526 NJU917513:NJU917526 NTQ917513:NTQ917526 ODM917513:ODM917526 ONI917513:ONI917526 OXE917513:OXE917526 PHA917513:PHA917526 PQW917513:PQW917526 QAS917513:QAS917526 QKO917513:QKO917526 QUK917513:QUK917526 REG917513:REG917526 ROC917513:ROC917526 RXY917513:RXY917526 SHU917513:SHU917526 SRQ917513:SRQ917526 TBM917513:TBM917526 TLI917513:TLI917526 TVE917513:TVE917526 UFA917513:UFA917526 UOW917513:UOW917526 UYS917513:UYS917526 VIO917513:VIO917526 VSK917513:VSK917526 WCG917513:WCG917526 WMC917513:WMC917526 WVY917513:WVY917526 JM983049:JM983062 TI983049:TI983062 ADE983049:ADE983062 ANA983049:ANA983062 AWW983049:AWW983062 BGS983049:BGS983062 BQO983049:BQO983062 CAK983049:CAK983062 CKG983049:CKG983062 CUC983049:CUC983062 DDY983049:DDY983062 DNU983049:DNU983062 DXQ983049:DXQ983062 EHM983049:EHM983062 ERI983049:ERI983062 FBE983049:FBE983062 FLA983049:FLA983062 FUW983049:FUW983062 GES983049:GES983062 GOO983049:GOO983062 GYK983049:GYK983062 HIG983049:HIG983062 HSC983049:HSC983062 IBY983049:IBY983062 ILU983049:ILU983062 IVQ983049:IVQ983062 JFM983049:JFM983062 JPI983049:JPI983062 JZE983049:JZE983062 KJA983049:KJA983062 KSW983049:KSW983062 LCS983049:LCS983062 LMO983049:LMO983062 LWK983049:LWK983062 MGG983049:MGG983062 MQC983049:MQC983062 MZY983049:MZY983062 NJU983049:NJU983062 NTQ983049:NTQ983062 ODM983049:ODM983062 ONI983049:ONI983062 OXE983049:OXE983062 PHA983049:PHA983062 PQW983049:PQW983062 QAS983049:QAS983062 QKO983049:QKO983062 QUK983049:QUK983062 REG983049:REG983062 ROC983049:ROC983062 RXY983049:RXY983062 SHU983049:SHU983062 SRQ983049:SRQ983062 TBM983049:TBM983062 TLI983049:TLI983062 TVE983049:TVE983062 UFA983049:UFA983062 UOW983049:UOW983062 UYS983049:UYS983062 VIO983049:VIO983062 VSK983049:VSK983062 WCG983049:WCG983062 WMC983049:WMC983062 WVY983049:WVY983062 JM66030:JM66035 TI66030:TI66035 ADE66030:ADE66035 ANA66030:ANA66035 AWW66030:AWW66035 BGS66030:BGS66035 BQO66030:BQO66035 CAK66030:CAK66035 CKG66030:CKG66035 CUC66030:CUC66035 DDY66030:DDY66035 DNU66030:DNU66035 DXQ66030:DXQ66035 EHM66030:EHM66035 ERI66030:ERI66035 FBE66030:FBE66035 FLA66030:FLA66035 FUW66030:FUW66035 GES66030:GES66035 GOO66030:GOO66035 GYK66030:GYK66035 HIG66030:HIG66035 HSC66030:HSC66035 IBY66030:IBY66035 ILU66030:ILU66035 IVQ66030:IVQ66035 JFM66030:JFM66035 JPI66030:JPI66035 JZE66030:JZE66035 KJA66030:KJA66035 KSW66030:KSW66035 LCS66030:LCS66035 LMO66030:LMO66035 LWK66030:LWK66035 MGG66030:MGG66035 MQC66030:MQC66035 MZY66030:MZY66035 NJU66030:NJU66035 NTQ66030:NTQ66035 ODM66030:ODM66035 ONI66030:ONI66035 OXE66030:OXE66035 PHA66030:PHA66035 PQW66030:PQW66035 QAS66030:QAS66035 QKO66030:QKO66035 QUK66030:QUK66035 REG66030:REG66035 ROC66030:ROC66035 RXY66030:RXY66035 SHU66030:SHU66035 SRQ66030:SRQ66035 TBM66030:TBM66035 TLI66030:TLI66035 TVE66030:TVE66035 UFA66030:UFA66035 UOW66030:UOW66035 UYS66030:UYS66035 VIO66030:VIO66035 VSK66030:VSK66035 WCG66030:WCG66035 WMC66030:WMC66035 WVY66030:WVY66035 JM131566:JM131571 TI131566:TI131571 ADE131566:ADE131571 ANA131566:ANA131571 AWW131566:AWW131571 BGS131566:BGS131571 BQO131566:BQO131571 CAK131566:CAK131571 CKG131566:CKG131571 CUC131566:CUC131571 DDY131566:DDY131571 DNU131566:DNU131571 DXQ131566:DXQ131571 EHM131566:EHM131571 ERI131566:ERI131571 FBE131566:FBE131571 FLA131566:FLA131571 FUW131566:FUW131571 GES131566:GES131571 GOO131566:GOO131571 GYK131566:GYK131571 HIG131566:HIG131571 HSC131566:HSC131571 IBY131566:IBY131571 ILU131566:ILU131571 IVQ131566:IVQ131571 JFM131566:JFM131571 JPI131566:JPI131571 JZE131566:JZE131571 KJA131566:KJA131571 KSW131566:KSW131571 LCS131566:LCS131571 LMO131566:LMO131571 LWK131566:LWK131571 MGG131566:MGG131571 MQC131566:MQC131571 MZY131566:MZY131571 NJU131566:NJU131571 NTQ131566:NTQ131571 ODM131566:ODM131571 ONI131566:ONI131571 OXE131566:OXE131571 PHA131566:PHA131571 PQW131566:PQW131571 QAS131566:QAS131571 QKO131566:QKO131571 QUK131566:QUK131571 REG131566:REG131571 ROC131566:ROC131571 RXY131566:RXY131571 SHU131566:SHU131571 SRQ131566:SRQ131571 TBM131566:TBM131571 TLI131566:TLI131571 TVE131566:TVE131571 UFA131566:UFA131571 UOW131566:UOW131571 UYS131566:UYS131571 VIO131566:VIO131571 VSK131566:VSK131571 WCG131566:WCG131571 WMC131566:WMC131571 WVY131566:WVY131571 JM197102:JM197107 TI197102:TI197107 ADE197102:ADE197107 ANA197102:ANA197107 AWW197102:AWW197107 BGS197102:BGS197107 BQO197102:BQO197107 CAK197102:CAK197107 CKG197102:CKG197107 CUC197102:CUC197107 DDY197102:DDY197107 DNU197102:DNU197107 DXQ197102:DXQ197107 EHM197102:EHM197107 ERI197102:ERI197107 FBE197102:FBE197107 FLA197102:FLA197107 FUW197102:FUW197107 GES197102:GES197107 GOO197102:GOO197107 GYK197102:GYK197107 HIG197102:HIG197107 HSC197102:HSC197107 IBY197102:IBY197107 ILU197102:ILU197107 IVQ197102:IVQ197107 JFM197102:JFM197107 JPI197102:JPI197107 JZE197102:JZE197107 KJA197102:KJA197107 KSW197102:KSW197107 LCS197102:LCS197107 LMO197102:LMO197107 LWK197102:LWK197107 MGG197102:MGG197107 MQC197102:MQC197107 MZY197102:MZY197107 NJU197102:NJU197107 NTQ197102:NTQ197107 ODM197102:ODM197107 ONI197102:ONI197107 OXE197102:OXE197107 PHA197102:PHA197107 PQW197102:PQW197107 QAS197102:QAS197107 QKO197102:QKO197107 QUK197102:QUK197107 REG197102:REG197107 ROC197102:ROC197107 RXY197102:RXY197107 SHU197102:SHU197107 SRQ197102:SRQ197107 TBM197102:TBM197107 TLI197102:TLI197107 TVE197102:TVE197107 UFA197102:UFA197107 UOW197102:UOW197107 UYS197102:UYS197107 VIO197102:VIO197107 VSK197102:VSK197107 WCG197102:WCG197107 WMC197102:WMC197107 WVY197102:WVY197107 JM262638:JM262643 TI262638:TI262643 ADE262638:ADE262643 ANA262638:ANA262643 AWW262638:AWW262643 BGS262638:BGS262643 BQO262638:BQO262643 CAK262638:CAK262643 CKG262638:CKG262643 CUC262638:CUC262643 DDY262638:DDY262643 DNU262638:DNU262643 DXQ262638:DXQ262643 EHM262638:EHM262643 ERI262638:ERI262643 FBE262638:FBE262643 FLA262638:FLA262643 FUW262638:FUW262643 GES262638:GES262643 GOO262638:GOO262643 GYK262638:GYK262643 HIG262638:HIG262643 HSC262638:HSC262643 IBY262638:IBY262643 ILU262638:ILU262643 IVQ262638:IVQ262643 JFM262638:JFM262643 JPI262638:JPI262643 JZE262638:JZE262643 KJA262638:KJA262643 KSW262638:KSW262643 LCS262638:LCS262643 LMO262638:LMO262643 LWK262638:LWK262643 MGG262638:MGG262643 MQC262638:MQC262643 MZY262638:MZY262643 NJU262638:NJU262643 NTQ262638:NTQ262643 ODM262638:ODM262643 ONI262638:ONI262643 OXE262638:OXE262643 PHA262638:PHA262643 PQW262638:PQW262643 QAS262638:QAS262643 QKO262638:QKO262643 QUK262638:QUK262643 REG262638:REG262643 ROC262638:ROC262643 RXY262638:RXY262643 SHU262638:SHU262643 SRQ262638:SRQ262643 TBM262638:TBM262643 TLI262638:TLI262643 TVE262638:TVE262643 UFA262638:UFA262643 UOW262638:UOW262643 UYS262638:UYS262643 VIO262638:VIO262643 VSK262638:VSK262643 WCG262638:WCG262643 WMC262638:WMC262643 WVY262638:WVY262643 JM328174:JM328179 TI328174:TI328179 ADE328174:ADE328179 ANA328174:ANA328179 AWW328174:AWW328179 BGS328174:BGS328179 BQO328174:BQO328179 CAK328174:CAK328179 CKG328174:CKG328179 CUC328174:CUC328179 DDY328174:DDY328179 DNU328174:DNU328179 DXQ328174:DXQ328179 EHM328174:EHM328179 ERI328174:ERI328179 FBE328174:FBE328179 FLA328174:FLA328179 FUW328174:FUW328179 GES328174:GES328179 GOO328174:GOO328179 GYK328174:GYK328179 HIG328174:HIG328179 HSC328174:HSC328179 IBY328174:IBY328179 ILU328174:ILU328179 IVQ328174:IVQ328179 JFM328174:JFM328179 JPI328174:JPI328179 JZE328174:JZE328179 KJA328174:KJA328179 KSW328174:KSW328179 LCS328174:LCS328179 LMO328174:LMO328179 LWK328174:LWK328179 MGG328174:MGG328179 MQC328174:MQC328179 MZY328174:MZY328179 NJU328174:NJU328179 NTQ328174:NTQ328179 ODM328174:ODM328179 ONI328174:ONI328179 OXE328174:OXE328179 PHA328174:PHA328179 PQW328174:PQW328179 QAS328174:QAS328179 QKO328174:QKO328179 QUK328174:QUK328179 REG328174:REG328179 ROC328174:ROC328179 RXY328174:RXY328179 SHU328174:SHU328179 SRQ328174:SRQ328179 TBM328174:TBM328179 TLI328174:TLI328179 TVE328174:TVE328179 UFA328174:UFA328179 UOW328174:UOW328179 UYS328174:UYS328179 VIO328174:VIO328179 VSK328174:VSK328179 WCG328174:WCG328179 WMC328174:WMC328179 WVY328174:WVY328179 JM393710:JM393715 TI393710:TI393715 ADE393710:ADE393715 ANA393710:ANA393715 AWW393710:AWW393715 BGS393710:BGS393715 BQO393710:BQO393715 CAK393710:CAK393715 CKG393710:CKG393715 CUC393710:CUC393715 DDY393710:DDY393715 DNU393710:DNU393715 DXQ393710:DXQ393715 EHM393710:EHM393715 ERI393710:ERI393715 FBE393710:FBE393715 FLA393710:FLA393715 FUW393710:FUW393715 GES393710:GES393715 GOO393710:GOO393715 GYK393710:GYK393715 HIG393710:HIG393715 HSC393710:HSC393715 IBY393710:IBY393715 ILU393710:ILU393715 IVQ393710:IVQ393715 JFM393710:JFM393715 JPI393710:JPI393715 JZE393710:JZE393715 KJA393710:KJA393715 KSW393710:KSW393715 LCS393710:LCS393715 LMO393710:LMO393715 LWK393710:LWK393715 MGG393710:MGG393715 MQC393710:MQC393715 MZY393710:MZY393715 NJU393710:NJU393715 NTQ393710:NTQ393715 ODM393710:ODM393715 ONI393710:ONI393715 OXE393710:OXE393715 PHA393710:PHA393715 PQW393710:PQW393715 QAS393710:QAS393715 QKO393710:QKO393715 QUK393710:QUK393715 REG393710:REG393715 ROC393710:ROC393715 RXY393710:RXY393715 SHU393710:SHU393715 SRQ393710:SRQ393715 TBM393710:TBM393715 TLI393710:TLI393715 TVE393710:TVE393715 UFA393710:UFA393715 UOW393710:UOW393715 UYS393710:UYS393715 VIO393710:VIO393715 VSK393710:VSK393715 WCG393710:WCG393715 WMC393710:WMC393715 WVY393710:WVY393715 JM459246:JM459251 TI459246:TI459251 ADE459246:ADE459251 ANA459246:ANA459251 AWW459246:AWW459251 BGS459246:BGS459251 BQO459246:BQO459251 CAK459246:CAK459251 CKG459246:CKG459251 CUC459246:CUC459251 DDY459246:DDY459251 DNU459246:DNU459251 DXQ459246:DXQ459251 EHM459246:EHM459251 ERI459246:ERI459251 FBE459246:FBE459251 FLA459246:FLA459251 FUW459246:FUW459251 GES459246:GES459251 GOO459246:GOO459251 GYK459246:GYK459251 HIG459246:HIG459251 HSC459246:HSC459251 IBY459246:IBY459251 ILU459246:ILU459251 IVQ459246:IVQ459251 JFM459246:JFM459251 JPI459246:JPI459251 JZE459246:JZE459251 KJA459246:KJA459251 KSW459246:KSW459251 LCS459246:LCS459251 LMO459246:LMO459251 LWK459246:LWK459251 MGG459246:MGG459251 MQC459246:MQC459251 MZY459246:MZY459251 NJU459246:NJU459251 NTQ459246:NTQ459251 ODM459246:ODM459251 ONI459246:ONI459251 OXE459246:OXE459251 PHA459246:PHA459251 PQW459246:PQW459251 QAS459246:QAS459251 QKO459246:QKO459251 QUK459246:QUK459251 REG459246:REG459251 ROC459246:ROC459251 RXY459246:RXY459251 SHU459246:SHU459251 SRQ459246:SRQ459251 TBM459246:TBM459251 TLI459246:TLI459251 TVE459246:TVE459251 UFA459246:UFA459251 UOW459246:UOW459251 UYS459246:UYS459251 VIO459246:VIO459251 VSK459246:VSK459251 WCG459246:WCG459251 WMC459246:WMC459251 WVY459246:WVY459251 JM524782:JM524787 TI524782:TI524787 ADE524782:ADE524787 ANA524782:ANA524787 AWW524782:AWW524787 BGS524782:BGS524787 BQO524782:BQO524787 CAK524782:CAK524787 CKG524782:CKG524787 CUC524782:CUC524787 DDY524782:DDY524787 DNU524782:DNU524787 DXQ524782:DXQ524787 EHM524782:EHM524787 ERI524782:ERI524787 FBE524782:FBE524787 FLA524782:FLA524787 FUW524782:FUW524787 GES524782:GES524787 GOO524782:GOO524787 GYK524782:GYK524787 HIG524782:HIG524787 HSC524782:HSC524787 IBY524782:IBY524787 ILU524782:ILU524787 IVQ524782:IVQ524787 JFM524782:JFM524787 JPI524782:JPI524787 JZE524782:JZE524787 KJA524782:KJA524787 KSW524782:KSW524787 LCS524782:LCS524787 LMO524782:LMO524787 LWK524782:LWK524787 MGG524782:MGG524787 MQC524782:MQC524787 MZY524782:MZY524787 NJU524782:NJU524787 NTQ524782:NTQ524787 ODM524782:ODM524787 ONI524782:ONI524787 OXE524782:OXE524787 PHA524782:PHA524787 PQW524782:PQW524787 QAS524782:QAS524787 QKO524782:QKO524787 QUK524782:QUK524787 REG524782:REG524787 ROC524782:ROC524787 RXY524782:RXY524787 SHU524782:SHU524787 SRQ524782:SRQ524787 TBM524782:TBM524787 TLI524782:TLI524787 TVE524782:TVE524787 UFA524782:UFA524787 UOW524782:UOW524787 UYS524782:UYS524787 VIO524782:VIO524787 VSK524782:VSK524787 WCG524782:WCG524787 WMC524782:WMC524787 WVY524782:WVY524787 JM590318:JM590323 TI590318:TI590323 ADE590318:ADE590323 ANA590318:ANA590323 AWW590318:AWW590323 BGS590318:BGS590323 BQO590318:BQO590323 CAK590318:CAK590323 CKG590318:CKG590323 CUC590318:CUC590323 DDY590318:DDY590323 DNU590318:DNU590323 DXQ590318:DXQ590323 EHM590318:EHM590323 ERI590318:ERI590323 FBE590318:FBE590323 FLA590318:FLA590323 FUW590318:FUW590323 GES590318:GES590323 GOO590318:GOO590323 GYK590318:GYK590323 HIG590318:HIG590323 HSC590318:HSC590323 IBY590318:IBY590323 ILU590318:ILU590323 IVQ590318:IVQ590323 JFM590318:JFM590323 JPI590318:JPI590323 JZE590318:JZE590323 KJA590318:KJA590323 KSW590318:KSW590323 LCS590318:LCS590323 LMO590318:LMO590323 LWK590318:LWK590323 MGG590318:MGG590323 MQC590318:MQC590323 MZY590318:MZY590323 NJU590318:NJU590323 NTQ590318:NTQ590323 ODM590318:ODM590323 ONI590318:ONI590323 OXE590318:OXE590323 PHA590318:PHA590323 PQW590318:PQW590323 QAS590318:QAS590323 QKO590318:QKO590323 QUK590318:QUK590323 REG590318:REG590323 ROC590318:ROC590323 RXY590318:RXY590323 SHU590318:SHU590323 SRQ590318:SRQ590323 TBM590318:TBM590323 TLI590318:TLI590323 TVE590318:TVE590323 UFA590318:UFA590323 UOW590318:UOW590323 UYS590318:UYS590323 VIO590318:VIO590323 VSK590318:VSK590323 WCG590318:WCG590323 WMC590318:WMC590323 WVY590318:WVY590323 JM655854:JM655859 TI655854:TI655859 ADE655854:ADE655859 ANA655854:ANA655859 AWW655854:AWW655859 BGS655854:BGS655859 BQO655854:BQO655859 CAK655854:CAK655859 CKG655854:CKG655859 CUC655854:CUC655859 DDY655854:DDY655859 DNU655854:DNU655859 DXQ655854:DXQ655859 EHM655854:EHM655859 ERI655854:ERI655859 FBE655854:FBE655859 FLA655854:FLA655859 FUW655854:FUW655859 GES655854:GES655859 GOO655854:GOO655859 GYK655854:GYK655859 HIG655854:HIG655859 HSC655854:HSC655859 IBY655854:IBY655859 ILU655854:ILU655859 IVQ655854:IVQ655859 JFM655854:JFM655859 JPI655854:JPI655859 JZE655854:JZE655859 KJA655854:KJA655859 KSW655854:KSW655859 LCS655854:LCS655859 LMO655854:LMO655859 LWK655854:LWK655859 MGG655854:MGG655859 MQC655854:MQC655859 MZY655854:MZY655859 NJU655854:NJU655859 NTQ655854:NTQ655859 ODM655854:ODM655859 ONI655854:ONI655859 OXE655854:OXE655859 PHA655854:PHA655859 PQW655854:PQW655859 QAS655854:QAS655859 QKO655854:QKO655859 QUK655854:QUK655859 REG655854:REG655859 ROC655854:ROC655859 RXY655854:RXY655859 SHU655854:SHU655859 SRQ655854:SRQ655859 TBM655854:TBM655859 TLI655854:TLI655859 TVE655854:TVE655859 UFA655854:UFA655859 UOW655854:UOW655859 UYS655854:UYS655859 VIO655854:VIO655859 VSK655854:VSK655859 WCG655854:WCG655859 WMC655854:WMC655859 WVY655854:WVY655859 JM721390:JM721395 TI721390:TI721395 ADE721390:ADE721395 ANA721390:ANA721395 AWW721390:AWW721395 BGS721390:BGS721395 BQO721390:BQO721395 CAK721390:CAK721395 CKG721390:CKG721395 CUC721390:CUC721395 DDY721390:DDY721395 DNU721390:DNU721395 DXQ721390:DXQ721395 EHM721390:EHM721395 ERI721390:ERI721395 FBE721390:FBE721395 FLA721390:FLA721395 FUW721390:FUW721395 GES721390:GES721395 GOO721390:GOO721395 GYK721390:GYK721395 HIG721390:HIG721395 HSC721390:HSC721395 IBY721390:IBY721395 ILU721390:ILU721395 IVQ721390:IVQ721395 JFM721390:JFM721395 JPI721390:JPI721395 JZE721390:JZE721395 KJA721390:KJA721395 KSW721390:KSW721395 LCS721390:LCS721395 LMO721390:LMO721395 LWK721390:LWK721395 MGG721390:MGG721395 MQC721390:MQC721395 MZY721390:MZY721395 NJU721390:NJU721395 NTQ721390:NTQ721395 ODM721390:ODM721395 ONI721390:ONI721395 OXE721390:OXE721395 PHA721390:PHA721395 PQW721390:PQW721395 QAS721390:QAS721395 QKO721390:QKO721395 QUK721390:QUK721395 REG721390:REG721395 ROC721390:ROC721395 RXY721390:RXY721395 SHU721390:SHU721395 SRQ721390:SRQ721395 TBM721390:TBM721395 TLI721390:TLI721395 TVE721390:TVE721395 UFA721390:UFA721395 UOW721390:UOW721395 UYS721390:UYS721395 VIO721390:VIO721395 VSK721390:VSK721395 WCG721390:WCG721395 WMC721390:WMC721395 WVY721390:WVY721395 JM786926:JM786931 TI786926:TI786931 ADE786926:ADE786931 ANA786926:ANA786931 AWW786926:AWW786931 BGS786926:BGS786931 BQO786926:BQO786931 CAK786926:CAK786931 CKG786926:CKG786931 CUC786926:CUC786931 DDY786926:DDY786931 DNU786926:DNU786931 DXQ786926:DXQ786931 EHM786926:EHM786931 ERI786926:ERI786931 FBE786926:FBE786931 FLA786926:FLA786931 FUW786926:FUW786931 GES786926:GES786931 GOO786926:GOO786931 GYK786926:GYK786931 HIG786926:HIG786931 HSC786926:HSC786931 IBY786926:IBY786931 ILU786926:ILU786931 IVQ786926:IVQ786931 JFM786926:JFM786931 JPI786926:JPI786931 JZE786926:JZE786931 KJA786926:KJA786931 KSW786926:KSW786931 LCS786926:LCS786931 LMO786926:LMO786931 LWK786926:LWK786931 MGG786926:MGG786931 MQC786926:MQC786931 MZY786926:MZY786931 NJU786926:NJU786931 NTQ786926:NTQ786931 ODM786926:ODM786931 ONI786926:ONI786931 OXE786926:OXE786931 PHA786926:PHA786931 PQW786926:PQW786931 QAS786926:QAS786931 QKO786926:QKO786931 QUK786926:QUK786931 REG786926:REG786931 ROC786926:ROC786931 RXY786926:RXY786931 SHU786926:SHU786931 SRQ786926:SRQ786931 TBM786926:TBM786931 TLI786926:TLI786931 TVE786926:TVE786931 UFA786926:UFA786931 UOW786926:UOW786931 UYS786926:UYS786931 VIO786926:VIO786931 VSK786926:VSK786931 WCG786926:WCG786931 WMC786926:WMC786931 WVY786926:WVY786931 JM852462:JM852467 TI852462:TI852467 ADE852462:ADE852467 ANA852462:ANA852467 AWW852462:AWW852467 BGS852462:BGS852467 BQO852462:BQO852467 CAK852462:CAK852467 CKG852462:CKG852467 CUC852462:CUC852467 DDY852462:DDY852467 DNU852462:DNU852467 DXQ852462:DXQ852467 EHM852462:EHM852467 ERI852462:ERI852467 FBE852462:FBE852467 FLA852462:FLA852467 FUW852462:FUW852467 GES852462:GES852467 GOO852462:GOO852467 GYK852462:GYK852467 HIG852462:HIG852467 HSC852462:HSC852467 IBY852462:IBY852467 ILU852462:ILU852467 IVQ852462:IVQ852467 JFM852462:JFM852467 JPI852462:JPI852467 JZE852462:JZE852467 KJA852462:KJA852467 KSW852462:KSW852467 LCS852462:LCS852467 LMO852462:LMO852467 LWK852462:LWK852467 MGG852462:MGG852467 MQC852462:MQC852467 MZY852462:MZY852467 NJU852462:NJU852467 NTQ852462:NTQ852467 ODM852462:ODM852467 ONI852462:ONI852467 OXE852462:OXE852467 PHA852462:PHA852467 PQW852462:PQW852467 QAS852462:QAS852467 QKO852462:QKO852467 QUK852462:QUK852467 REG852462:REG852467 ROC852462:ROC852467 RXY852462:RXY852467 SHU852462:SHU852467 SRQ852462:SRQ852467 TBM852462:TBM852467 TLI852462:TLI852467 TVE852462:TVE852467 UFA852462:UFA852467 UOW852462:UOW852467 UYS852462:UYS852467 VIO852462:VIO852467 VSK852462:VSK852467 WCG852462:WCG852467 WMC852462:WMC852467 WVY852462:WVY852467 JM917998:JM918003 TI917998:TI918003 ADE917998:ADE918003 ANA917998:ANA918003 AWW917998:AWW918003 BGS917998:BGS918003 BQO917998:BQO918003 CAK917998:CAK918003 CKG917998:CKG918003 CUC917998:CUC918003 DDY917998:DDY918003 DNU917998:DNU918003 DXQ917998:DXQ918003 EHM917998:EHM918003 ERI917998:ERI918003 FBE917998:FBE918003 FLA917998:FLA918003 FUW917998:FUW918003 GES917998:GES918003 GOO917998:GOO918003 GYK917998:GYK918003 HIG917998:HIG918003 HSC917998:HSC918003 IBY917998:IBY918003 ILU917998:ILU918003 IVQ917998:IVQ918003 JFM917998:JFM918003 JPI917998:JPI918003 JZE917998:JZE918003 KJA917998:KJA918003 KSW917998:KSW918003 LCS917998:LCS918003 LMO917998:LMO918003 LWK917998:LWK918003 MGG917998:MGG918003 MQC917998:MQC918003 MZY917998:MZY918003 NJU917998:NJU918003 NTQ917998:NTQ918003 ODM917998:ODM918003 ONI917998:ONI918003 OXE917998:OXE918003 PHA917998:PHA918003 PQW917998:PQW918003 QAS917998:QAS918003 QKO917998:QKO918003 QUK917998:QUK918003 REG917998:REG918003 ROC917998:ROC918003 RXY917998:RXY918003 SHU917998:SHU918003 SRQ917998:SRQ918003 TBM917998:TBM918003 TLI917998:TLI918003 TVE917998:TVE918003 UFA917998:UFA918003 UOW917998:UOW918003 UYS917998:UYS918003 VIO917998:VIO918003 VSK917998:VSK918003 WCG917998:WCG918003 WMC917998:WMC918003 WVY917998:WVY918003 JM983534:JM983539 TI983534:TI983539 ADE983534:ADE983539 ANA983534:ANA983539 AWW983534:AWW983539 BGS983534:BGS983539 BQO983534:BQO983539 CAK983534:CAK983539 CKG983534:CKG983539 CUC983534:CUC983539 DDY983534:DDY983539 DNU983534:DNU983539 DXQ983534:DXQ983539 EHM983534:EHM983539 ERI983534:ERI983539 FBE983534:FBE983539 FLA983534:FLA983539 FUW983534:FUW983539 GES983534:GES983539 GOO983534:GOO983539 GYK983534:GYK983539 HIG983534:HIG983539 HSC983534:HSC983539 IBY983534:IBY983539 ILU983534:ILU983539 IVQ983534:IVQ983539 JFM983534:JFM983539 JPI983534:JPI983539 JZE983534:JZE983539 KJA983534:KJA983539 KSW983534:KSW983539 LCS983534:LCS983539 LMO983534:LMO983539 LWK983534:LWK983539 MGG983534:MGG983539 MQC983534:MQC983539 MZY983534:MZY983539 NJU983534:NJU983539 NTQ983534:NTQ983539 ODM983534:ODM983539 ONI983534:ONI983539 OXE983534:OXE983539 PHA983534:PHA983539 PQW983534:PQW983539 QAS983534:QAS983539 QKO983534:QKO983539 QUK983534:QUK983539 REG983534:REG983539 ROC983534:ROC983539 RXY983534:RXY983539 SHU983534:SHU983539 SRQ983534:SRQ983539 TBM983534:TBM983539 TLI983534:TLI983539 TVE983534:TVE983539 UFA983534:UFA983539 UOW983534:UOW983539 UYS983534:UYS983539 VIO983534:VIO983539 VSK983534:VSK983539 WCG983534:WCG983539 WMC983534:WMC983539 WVY983534:WVY983539 JM65678:JM65681 TI65678:TI65681 ADE65678:ADE65681 ANA65678:ANA65681 AWW65678:AWW65681 BGS65678:BGS65681 BQO65678:BQO65681 CAK65678:CAK65681 CKG65678:CKG65681 CUC65678:CUC65681 DDY65678:DDY65681 DNU65678:DNU65681 DXQ65678:DXQ65681 EHM65678:EHM65681 ERI65678:ERI65681 FBE65678:FBE65681 FLA65678:FLA65681 FUW65678:FUW65681 GES65678:GES65681 GOO65678:GOO65681 GYK65678:GYK65681 HIG65678:HIG65681 HSC65678:HSC65681 IBY65678:IBY65681 ILU65678:ILU65681 IVQ65678:IVQ65681 JFM65678:JFM65681 JPI65678:JPI65681 JZE65678:JZE65681 KJA65678:KJA65681 KSW65678:KSW65681 LCS65678:LCS65681 LMO65678:LMO65681 LWK65678:LWK65681 MGG65678:MGG65681 MQC65678:MQC65681 MZY65678:MZY65681 NJU65678:NJU65681 NTQ65678:NTQ65681 ODM65678:ODM65681 ONI65678:ONI65681 OXE65678:OXE65681 PHA65678:PHA65681 PQW65678:PQW65681 QAS65678:QAS65681 QKO65678:QKO65681 QUK65678:QUK65681 REG65678:REG65681 ROC65678:ROC65681 RXY65678:RXY65681 SHU65678:SHU65681 SRQ65678:SRQ65681 TBM65678:TBM65681 TLI65678:TLI65681 TVE65678:TVE65681 UFA65678:UFA65681 UOW65678:UOW65681 UYS65678:UYS65681 VIO65678:VIO65681 VSK65678:VSK65681 WCG65678:WCG65681 WMC65678:WMC65681 WVY65678:WVY65681 JM131214:JM131217 TI131214:TI131217 ADE131214:ADE131217 ANA131214:ANA131217 AWW131214:AWW131217 BGS131214:BGS131217 BQO131214:BQO131217 CAK131214:CAK131217 CKG131214:CKG131217 CUC131214:CUC131217 DDY131214:DDY131217 DNU131214:DNU131217 DXQ131214:DXQ131217 EHM131214:EHM131217 ERI131214:ERI131217 FBE131214:FBE131217 FLA131214:FLA131217 FUW131214:FUW131217 GES131214:GES131217 GOO131214:GOO131217 GYK131214:GYK131217 HIG131214:HIG131217 HSC131214:HSC131217 IBY131214:IBY131217 ILU131214:ILU131217 IVQ131214:IVQ131217 JFM131214:JFM131217 JPI131214:JPI131217 JZE131214:JZE131217 KJA131214:KJA131217 KSW131214:KSW131217 LCS131214:LCS131217 LMO131214:LMO131217 LWK131214:LWK131217 MGG131214:MGG131217 MQC131214:MQC131217 MZY131214:MZY131217 NJU131214:NJU131217 NTQ131214:NTQ131217 ODM131214:ODM131217 ONI131214:ONI131217 OXE131214:OXE131217 PHA131214:PHA131217 PQW131214:PQW131217 QAS131214:QAS131217 QKO131214:QKO131217 QUK131214:QUK131217 REG131214:REG131217 ROC131214:ROC131217 RXY131214:RXY131217 SHU131214:SHU131217 SRQ131214:SRQ131217 TBM131214:TBM131217 TLI131214:TLI131217 TVE131214:TVE131217 UFA131214:UFA131217 UOW131214:UOW131217 UYS131214:UYS131217 VIO131214:VIO131217 VSK131214:VSK131217 WCG131214:WCG131217 WMC131214:WMC131217 WVY131214:WVY131217 JM196750:JM196753 TI196750:TI196753 ADE196750:ADE196753 ANA196750:ANA196753 AWW196750:AWW196753 BGS196750:BGS196753 BQO196750:BQO196753 CAK196750:CAK196753 CKG196750:CKG196753 CUC196750:CUC196753 DDY196750:DDY196753 DNU196750:DNU196753 DXQ196750:DXQ196753 EHM196750:EHM196753 ERI196750:ERI196753 FBE196750:FBE196753 FLA196750:FLA196753 FUW196750:FUW196753 GES196750:GES196753 GOO196750:GOO196753 GYK196750:GYK196753 HIG196750:HIG196753 HSC196750:HSC196753 IBY196750:IBY196753 ILU196750:ILU196753 IVQ196750:IVQ196753 JFM196750:JFM196753 JPI196750:JPI196753 JZE196750:JZE196753 KJA196750:KJA196753 KSW196750:KSW196753 LCS196750:LCS196753 LMO196750:LMO196753 LWK196750:LWK196753 MGG196750:MGG196753 MQC196750:MQC196753 MZY196750:MZY196753 NJU196750:NJU196753 NTQ196750:NTQ196753 ODM196750:ODM196753 ONI196750:ONI196753 OXE196750:OXE196753 PHA196750:PHA196753 PQW196750:PQW196753 QAS196750:QAS196753 QKO196750:QKO196753 QUK196750:QUK196753 REG196750:REG196753 ROC196750:ROC196753 RXY196750:RXY196753 SHU196750:SHU196753 SRQ196750:SRQ196753 TBM196750:TBM196753 TLI196750:TLI196753 TVE196750:TVE196753 UFA196750:UFA196753 UOW196750:UOW196753 UYS196750:UYS196753 VIO196750:VIO196753 VSK196750:VSK196753 WCG196750:WCG196753 WMC196750:WMC196753 WVY196750:WVY196753 JM262286:JM262289 TI262286:TI262289 ADE262286:ADE262289 ANA262286:ANA262289 AWW262286:AWW262289 BGS262286:BGS262289 BQO262286:BQO262289 CAK262286:CAK262289 CKG262286:CKG262289 CUC262286:CUC262289 DDY262286:DDY262289 DNU262286:DNU262289 DXQ262286:DXQ262289 EHM262286:EHM262289 ERI262286:ERI262289 FBE262286:FBE262289 FLA262286:FLA262289 FUW262286:FUW262289 GES262286:GES262289 GOO262286:GOO262289 GYK262286:GYK262289 HIG262286:HIG262289 HSC262286:HSC262289 IBY262286:IBY262289 ILU262286:ILU262289 IVQ262286:IVQ262289 JFM262286:JFM262289 JPI262286:JPI262289 JZE262286:JZE262289 KJA262286:KJA262289 KSW262286:KSW262289 LCS262286:LCS262289 LMO262286:LMO262289 LWK262286:LWK262289 MGG262286:MGG262289 MQC262286:MQC262289 MZY262286:MZY262289 NJU262286:NJU262289 NTQ262286:NTQ262289 ODM262286:ODM262289 ONI262286:ONI262289 OXE262286:OXE262289 PHA262286:PHA262289 PQW262286:PQW262289 QAS262286:QAS262289 QKO262286:QKO262289 QUK262286:QUK262289 REG262286:REG262289 ROC262286:ROC262289 RXY262286:RXY262289 SHU262286:SHU262289 SRQ262286:SRQ262289 TBM262286:TBM262289 TLI262286:TLI262289 TVE262286:TVE262289 UFA262286:UFA262289 UOW262286:UOW262289 UYS262286:UYS262289 VIO262286:VIO262289 VSK262286:VSK262289 WCG262286:WCG262289 WMC262286:WMC262289 WVY262286:WVY262289 JM327822:JM327825 TI327822:TI327825 ADE327822:ADE327825 ANA327822:ANA327825 AWW327822:AWW327825 BGS327822:BGS327825 BQO327822:BQO327825 CAK327822:CAK327825 CKG327822:CKG327825 CUC327822:CUC327825 DDY327822:DDY327825 DNU327822:DNU327825 DXQ327822:DXQ327825 EHM327822:EHM327825 ERI327822:ERI327825 FBE327822:FBE327825 FLA327822:FLA327825 FUW327822:FUW327825 GES327822:GES327825 GOO327822:GOO327825 GYK327822:GYK327825 HIG327822:HIG327825 HSC327822:HSC327825 IBY327822:IBY327825 ILU327822:ILU327825 IVQ327822:IVQ327825 JFM327822:JFM327825 JPI327822:JPI327825 JZE327822:JZE327825 KJA327822:KJA327825 KSW327822:KSW327825 LCS327822:LCS327825 LMO327822:LMO327825 LWK327822:LWK327825 MGG327822:MGG327825 MQC327822:MQC327825 MZY327822:MZY327825 NJU327822:NJU327825 NTQ327822:NTQ327825 ODM327822:ODM327825 ONI327822:ONI327825 OXE327822:OXE327825 PHA327822:PHA327825 PQW327822:PQW327825 QAS327822:QAS327825 QKO327822:QKO327825 QUK327822:QUK327825 REG327822:REG327825 ROC327822:ROC327825 RXY327822:RXY327825 SHU327822:SHU327825 SRQ327822:SRQ327825 TBM327822:TBM327825 TLI327822:TLI327825 TVE327822:TVE327825 UFA327822:UFA327825 UOW327822:UOW327825 UYS327822:UYS327825 VIO327822:VIO327825 VSK327822:VSK327825 WCG327822:WCG327825 WMC327822:WMC327825 WVY327822:WVY327825 JM393358:JM393361 TI393358:TI393361 ADE393358:ADE393361 ANA393358:ANA393361 AWW393358:AWW393361 BGS393358:BGS393361 BQO393358:BQO393361 CAK393358:CAK393361 CKG393358:CKG393361 CUC393358:CUC393361 DDY393358:DDY393361 DNU393358:DNU393361 DXQ393358:DXQ393361 EHM393358:EHM393361 ERI393358:ERI393361 FBE393358:FBE393361 FLA393358:FLA393361 FUW393358:FUW393361 GES393358:GES393361 GOO393358:GOO393361 GYK393358:GYK393361 HIG393358:HIG393361 HSC393358:HSC393361 IBY393358:IBY393361 ILU393358:ILU393361 IVQ393358:IVQ393361 JFM393358:JFM393361 JPI393358:JPI393361 JZE393358:JZE393361 KJA393358:KJA393361 KSW393358:KSW393361 LCS393358:LCS393361 LMO393358:LMO393361 LWK393358:LWK393361 MGG393358:MGG393361 MQC393358:MQC393361 MZY393358:MZY393361 NJU393358:NJU393361 NTQ393358:NTQ393361 ODM393358:ODM393361 ONI393358:ONI393361 OXE393358:OXE393361 PHA393358:PHA393361 PQW393358:PQW393361 QAS393358:QAS393361 QKO393358:QKO393361 QUK393358:QUK393361 REG393358:REG393361 ROC393358:ROC393361 RXY393358:RXY393361 SHU393358:SHU393361 SRQ393358:SRQ393361 TBM393358:TBM393361 TLI393358:TLI393361 TVE393358:TVE393361 UFA393358:UFA393361 UOW393358:UOW393361 UYS393358:UYS393361 VIO393358:VIO393361 VSK393358:VSK393361 WCG393358:WCG393361 WMC393358:WMC393361 WVY393358:WVY393361 JM458894:JM458897 TI458894:TI458897 ADE458894:ADE458897 ANA458894:ANA458897 AWW458894:AWW458897 BGS458894:BGS458897 BQO458894:BQO458897 CAK458894:CAK458897 CKG458894:CKG458897 CUC458894:CUC458897 DDY458894:DDY458897 DNU458894:DNU458897 DXQ458894:DXQ458897 EHM458894:EHM458897 ERI458894:ERI458897 FBE458894:FBE458897 FLA458894:FLA458897 FUW458894:FUW458897 GES458894:GES458897 GOO458894:GOO458897 GYK458894:GYK458897 HIG458894:HIG458897 HSC458894:HSC458897 IBY458894:IBY458897 ILU458894:ILU458897 IVQ458894:IVQ458897 JFM458894:JFM458897 JPI458894:JPI458897 JZE458894:JZE458897 KJA458894:KJA458897 KSW458894:KSW458897 LCS458894:LCS458897 LMO458894:LMO458897 LWK458894:LWK458897 MGG458894:MGG458897 MQC458894:MQC458897 MZY458894:MZY458897 NJU458894:NJU458897 NTQ458894:NTQ458897 ODM458894:ODM458897 ONI458894:ONI458897 OXE458894:OXE458897 PHA458894:PHA458897 PQW458894:PQW458897 QAS458894:QAS458897 QKO458894:QKO458897 QUK458894:QUK458897 REG458894:REG458897 ROC458894:ROC458897 RXY458894:RXY458897 SHU458894:SHU458897 SRQ458894:SRQ458897 TBM458894:TBM458897 TLI458894:TLI458897 TVE458894:TVE458897 UFA458894:UFA458897 UOW458894:UOW458897 UYS458894:UYS458897 VIO458894:VIO458897 VSK458894:VSK458897 WCG458894:WCG458897 WMC458894:WMC458897 WVY458894:WVY458897 JM524430:JM524433 TI524430:TI524433 ADE524430:ADE524433 ANA524430:ANA524433 AWW524430:AWW524433 BGS524430:BGS524433 BQO524430:BQO524433 CAK524430:CAK524433 CKG524430:CKG524433 CUC524430:CUC524433 DDY524430:DDY524433 DNU524430:DNU524433 DXQ524430:DXQ524433 EHM524430:EHM524433 ERI524430:ERI524433 FBE524430:FBE524433 FLA524430:FLA524433 FUW524430:FUW524433 GES524430:GES524433 GOO524430:GOO524433 GYK524430:GYK524433 HIG524430:HIG524433 HSC524430:HSC524433 IBY524430:IBY524433 ILU524430:ILU524433 IVQ524430:IVQ524433 JFM524430:JFM524433 JPI524430:JPI524433 JZE524430:JZE524433 KJA524430:KJA524433 KSW524430:KSW524433 LCS524430:LCS524433 LMO524430:LMO524433 LWK524430:LWK524433 MGG524430:MGG524433 MQC524430:MQC524433 MZY524430:MZY524433 NJU524430:NJU524433 NTQ524430:NTQ524433 ODM524430:ODM524433 ONI524430:ONI524433 OXE524430:OXE524433 PHA524430:PHA524433 PQW524430:PQW524433 QAS524430:QAS524433 QKO524430:QKO524433 QUK524430:QUK524433 REG524430:REG524433 ROC524430:ROC524433 RXY524430:RXY524433 SHU524430:SHU524433 SRQ524430:SRQ524433 TBM524430:TBM524433 TLI524430:TLI524433 TVE524430:TVE524433 UFA524430:UFA524433 UOW524430:UOW524433 UYS524430:UYS524433 VIO524430:VIO524433 VSK524430:VSK524433 WCG524430:WCG524433 WMC524430:WMC524433 WVY524430:WVY524433 JM589966:JM589969 TI589966:TI589969 ADE589966:ADE589969 ANA589966:ANA589969 AWW589966:AWW589969 BGS589966:BGS589969 BQO589966:BQO589969 CAK589966:CAK589969 CKG589966:CKG589969 CUC589966:CUC589969 DDY589966:DDY589969 DNU589966:DNU589969 DXQ589966:DXQ589969 EHM589966:EHM589969 ERI589966:ERI589969 FBE589966:FBE589969 FLA589966:FLA589969 FUW589966:FUW589969 GES589966:GES589969 GOO589966:GOO589969 GYK589966:GYK589969 HIG589966:HIG589969 HSC589966:HSC589969 IBY589966:IBY589969 ILU589966:ILU589969 IVQ589966:IVQ589969 JFM589966:JFM589969 JPI589966:JPI589969 JZE589966:JZE589969 KJA589966:KJA589969 KSW589966:KSW589969 LCS589966:LCS589969 LMO589966:LMO589969 LWK589966:LWK589969 MGG589966:MGG589969 MQC589966:MQC589969 MZY589966:MZY589969 NJU589966:NJU589969 NTQ589966:NTQ589969 ODM589966:ODM589969 ONI589966:ONI589969 OXE589966:OXE589969 PHA589966:PHA589969 PQW589966:PQW589969 QAS589966:QAS589969 QKO589966:QKO589969 QUK589966:QUK589969 REG589966:REG589969 ROC589966:ROC589969 RXY589966:RXY589969 SHU589966:SHU589969 SRQ589966:SRQ589969 TBM589966:TBM589969 TLI589966:TLI589969 TVE589966:TVE589969 UFA589966:UFA589969 UOW589966:UOW589969 UYS589966:UYS589969 VIO589966:VIO589969 VSK589966:VSK589969 WCG589966:WCG589969 WMC589966:WMC589969 WVY589966:WVY589969 JM655502:JM655505 TI655502:TI655505 ADE655502:ADE655505 ANA655502:ANA655505 AWW655502:AWW655505 BGS655502:BGS655505 BQO655502:BQO655505 CAK655502:CAK655505 CKG655502:CKG655505 CUC655502:CUC655505 DDY655502:DDY655505 DNU655502:DNU655505 DXQ655502:DXQ655505 EHM655502:EHM655505 ERI655502:ERI655505 FBE655502:FBE655505 FLA655502:FLA655505 FUW655502:FUW655505 GES655502:GES655505 GOO655502:GOO655505 GYK655502:GYK655505 HIG655502:HIG655505 HSC655502:HSC655505 IBY655502:IBY655505 ILU655502:ILU655505 IVQ655502:IVQ655505 JFM655502:JFM655505 JPI655502:JPI655505 JZE655502:JZE655505 KJA655502:KJA655505 KSW655502:KSW655505 LCS655502:LCS655505 LMO655502:LMO655505 LWK655502:LWK655505 MGG655502:MGG655505 MQC655502:MQC655505 MZY655502:MZY655505 NJU655502:NJU655505 NTQ655502:NTQ655505 ODM655502:ODM655505 ONI655502:ONI655505 OXE655502:OXE655505 PHA655502:PHA655505 PQW655502:PQW655505 QAS655502:QAS655505 QKO655502:QKO655505 QUK655502:QUK655505 REG655502:REG655505 ROC655502:ROC655505 RXY655502:RXY655505 SHU655502:SHU655505 SRQ655502:SRQ655505 TBM655502:TBM655505 TLI655502:TLI655505 TVE655502:TVE655505 UFA655502:UFA655505 UOW655502:UOW655505 UYS655502:UYS655505 VIO655502:VIO655505 VSK655502:VSK655505 WCG655502:WCG655505 WMC655502:WMC655505 WVY655502:WVY655505 JM721038:JM721041 TI721038:TI721041 ADE721038:ADE721041 ANA721038:ANA721041 AWW721038:AWW721041 BGS721038:BGS721041 BQO721038:BQO721041 CAK721038:CAK721041 CKG721038:CKG721041 CUC721038:CUC721041 DDY721038:DDY721041 DNU721038:DNU721041 DXQ721038:DXQ721041 EHM721038:EHM721041 ERI721038:ERI721041 FBE721038:FBE721041 FLA721038:FLA721041 FUW721038:FUW721041 GES721038:GES721041 GOO721038:GOO721041 GYK721038:GYK721041 HIG721038:HIG721041 HSC721038:HSC721041 IBY721038:IBY721041 ILU721038:ILU721041 IVQ721038:IVQ721041 JFM721038:JFM721041 JPI721038:JPI721041 JZE721038:JZE721041 KJA721038:KJA721041 KSW721038:KSW721041 LCS721038:LCS721041 LMO721038:LMO721041 LWK721038:LWK721041 MGG721038:MGG721041 MQC721038:MQC721041 MZY721038:MZY721041 NJU721038:NJU721041 NTQ721038:NTQ721041 ODM721038:ODM721041 ONI721038:ONI721041 OXE721038:OXE721041 PHA721038:PHA721041 PQW721038:PQW721041 QAS721038:QAS721041 QKO721038:QKO721041 QUK721038:QUK721041 REG721038:REG721041 ROC721038:ROC721041 RXY721038:RXY721041 SHU721038:SHU721041 SRQ721038:SRQ721041 TBM721038:TBM721041 TLI721038:TLI721041 TVE721038:TVE721041 UFA721038:UFA721041 UOW721038:UOW721041 UYS721038:UYS721041 VIO721038:VIO721041 VSK721038:VSK721041 WCG721038:WCG721041 WMC721038:WMC721041 WVY721038:WVY721041 JM786574:JM786577 TI786574:TI786577 ADE786574:ADE786577 ANA786574:ANA786577 AWW786574:AWW786577 BGS786574:BGS786577 BQO786574:BQO786577 CAK786574:CAK786577 CKG786574:CKG786577 CUC786574:CUC786577 DDY786574:DDY786577 DNU786574:DNU786577 DXQ786574:DXQ786577 EHM786574:EHM786577 ERI786574:ERI786577 FBE786574:FBE786577 FLA786574:FLA786577 FUW786574:FUW786577 GES786574:GES786577 GOO786574:GOO786577 GYK786574:GYK786577 HIG786574:HIG786577 HSC786574:HSC786577 IBY786574:IBY786577 ILU786574:ILU786577 IVQ786574:IVQ786577 JFM786574:JFM786577 JPI786574:JPI786577 JZE786574:JZE786577 KJA786574:KJA786577 KSW786574:KSW786577 LCS786574:LCS786577 LMO786574:LMO786577 LWK786574:LWK786577 MGG786574:MGG786577 MQC786574:MQC786577 MZY786574:MZY786577 NJU786574:NJU786577 NTQ786574:NTQ786577 ODM786574:ODM786577 ONI786574:ONI786577 OXE786574:OXE786577 PHA786574:PHA786577 PQW786574:PQW786577 QAS786574:QAS786577 QKO786574:QKO786577 QUK786574:QUK786577 REG786574:REG786577 ROC786574:ROC786577 RXY786574:RXY786577 SHU786574:SHU786577 SRQ786574:SRQ786577 TBM786574:TBM786577 TLI786574:TLI786577 TVE786574:TVE786577 UFA786574:UFA786577 UOW786574:UOW786577 UYS786574:UYS786577 VIO786574:VIO786577 VSK786574:VSK786577 WCG786574:WCG786577 WMC786574:WMC786577 WVY786574:WVY786577 JM852110:JM852113 TI852110:TI852113 ADE852110:ADE852113 ANA852110:ANA852113 AWW852110:AWW852113 BGS852110:BGS852113 BQO852110:BQO852113 CAK852110:CAK852113 CKG852110:CKG852113 CUC852110:CUC852113 DDY852110:DDY852113 DNU852110:DNU852113 DXQ852110:DXQ852113 EHM852110:EHM852113 ERI852110:ERI852113 FBE852110:FBE852113 FLA852110:FLA852113 FUW852110:FUW852113 GES852110:GES852113 GOO852110:GOO852113 GYK852110:GYK852113 HIG852110:HIG852113 HSC852110:HSC852113 IBY852110:IBY852113 ILU852110:ILU852113 IVQ852110:IVQ852113 JFM852110:JFM852113 JPI852110:JPI852113 JZE852110:JZE852113 KJA852110:KJA852113 KSW852110:KSW852113 LCS852110:LCS852113 LMO852110:LMO852113 LWK852110:LWK852113 MGG852110:MGG852113 MQC852110:MQC852113 MZY852110:MZY852113 NJU852110:NJU852113 NTQ852110:NTQ852113 ODM852110:ODM852113 ONI852110:ONI852113 OXE852110:OXE852113 PHA852110:PHA852113 PQW852110:PQW852113 QAS852110:QAS852113 QKO852110:QKO852113 QUK852110:QUK852113 REG852110:REG852113 ROC852110:ROC852113 RXY852110:RXY852113 SHU852110:SHU852113 SRQ852110:SRQ852113 TBM852110:TBM852113 TLI852110:TLI852113 TVE852110:TVE852113 UFA852110:UFA852113 UOW852110:UOW852113 UYS852110:UYS852113 VIO852110:VIO852113 VSK852110:VSK852113 WCG852110:WCG852113 WMC852110:WMC852113 WVY852110:WVY852113 JM917646:JM917649 TI917646:TI917649 ADE917646:ADE917649 ANA917646:ANA917649 AWW917646:AWW917649 BGS917646:BGS917649 BQO917646:BQO917649 CAK917646:CAK917649 CKG917646:CKG917649 CUC917646:CUC917649 DDY917646:DDY917649 DNU917646:DNU917649 DXQ917646:DXQ917649 EHM917646:EHM917649 ERI917646:ERI917649 FBE917646:FBE917649 FLA917646:FLA917649 FUW917646:FUW917649 GES917646:GES917649 GOO917646:GOO917649 GYK917646:GYK917649 HIG917646:HIG917649 HSC917646:HSC917649 IBY917646:IBY917649 ILU917646:ILU917649 IVQ917646:IVQ917649 JFM917646:JFM917649 JPI917646:JPI917649 JZE917646:JZE917649 KJA917646:KJA917649 KSW917646:KSW917649 LCS917646:LCS917649 LMO917646:LMO917649 LWK917646:LWK917649 MGG917646:MGG917649 MQC917646:MQC917649 MZY917646:MZY917649 NJU917646:NJU917649 NTQ917646:NTQ917649 ODM917646:ODM917649 ONI917646:ONI917649 OXE917646:OXE917649 PHA917646:PHA917649 PQW917646:PQW917649 QAS917646:QAS917649 QKO917646:QKO917649 QUK917646:QUK917649 REG917646:REG917649 ROC917646:ROC917649 RXY917646:RXY917649 SHU917646:SHU917649 SRQ917646:SRQ917649 TBM917646:TBM917649 TLI917646:TLI917649 TVE917646:TVE917649 UFA917646:UFA917649 UOW917646:UOW917649 UYS917646:UYS917649 VIO917646:VIO917649 VSK917646:VSK917649 WCG917646:WCG917649 WMC917646:WMC917649 WVY917646:WVY917649 JM983182:JM983185 TI983182:TI983185 ADE983182:ADE983185 ANA983182:ANA983185 AWW983182:AWW983185 BGS983182:BGS983185 BQO983182:BQO983185 CAK983182:CAK983185 CKG983182:CKG983185 CUC983182:CUC983185 DDY983182:DDY983185 DNU983182:DNU983185 DXQ983182:DXQ983185 EHM983182:EHM983185 ERI983182:ERI983185 FBE983182:FBE983185 FLA983182:FLA983185 FUW983182:FUW983185 GES983182:GES983185 GOO983182:GOO983185 GYK983182:GYK983185 HIG983182:HIG983185 HSC983182:HSC983185 IBY983182:IBY983185 ILU983182:ILU983185 IVQ983182:IVQ983185 JFM983182:JFM983185 JPI983182:JPI983185 JZE983182:JZE983185 KJA983182:KJA983185 KSW983182:KSW983185 LCS983182:LCS983185 LMO983182:LMO983185 LWK983182:LWK983185 MGG983182:MGG983185 MQC983182:MQC983185 MZY983182:MZY983185 NJU983182:NJU983185 NTQ983182:NTQ983185 ODM983182:ODM983185 ONI983182:ONI983185 OXE983182:OXE983185 PHA983182:PHA983185 PQW983182:PQW983185 QAS983182:QAS983185 QKO983182:QKO983185 QUK983182:QUK983185 REG983182:REG983185 ROC983182:ROC983185 RXY983182:RXY983185 SHU983182:SHU983185 SRQ983182:SRQ983185 TBM983182:TBM983185 TLI983182:TLI983185 TVE983182:TVE983185 UFA983182:UFA983185 UOW983182:UOW983185 UYS983182:UYS983185 VIO983182:VIO983185 VSK983182:VSK983185 WCG983182:WCG983185 WMC983182:WMC983185 WVY983182:WVY983185 JM65560:JM65660 TI65560:TI65660 ADE65560:ADE65660 ANA65560:ANA65660 AWW65560:AWW65660 BGS65560:BGS65660 BQO65560:BQO65660 CAK65560:CAK65660 CKG65560:CKG65660 CUC65560:CUC65660 DDY65560:DDY65660 DNU65560:DNU65660 DXQ65560:DXQ65660 EHM65560:EHM65660 ERI65560:ERI65660 FBE65560:FBE65660 FLA65560:FLA65660 FUW65560:FUW65660 GES65560:GES65660 GOO65560:GOO65660 GYK65560:GYK65660 HIG65560:HIG65660 HSC65560:HSC65660 IBY65560:IBY65660 ILU65560:ILU65660 IVQ65560:IVQ65660 JFM65560:JFM65660 JPI65560:JPI65660 JZE65560:JZE65660 KJA65560:KJA65660 KSW65560:KSW65660 LCS65560:LCS65660 LMO65560:LMO65660 LWK65560:LWK65660 MGG65560:MGG65660 MQC65560:MQC65660 MZY65560:MZY65660 NJU65560:NJU65660 NTQ65560:NTQ65660 ODM65560:ODM65660 ONI65560:ONI65660 OXE65560:OXE65660 PHA65560:PHA65660 PQW65560:PQW65660 QAS65560:QAS65660 QKO65560:QKO65660 QUK65560:QUK65660 REG65560:REG65660 ROC65560:ROC65660 RXY65560:RXY65660 SHU65560:SHU65660 SRQ65560:SRQ65660 TBM65560:TBM65660 TLI65560:TLI65660 TVE65560:TVE65660 UFA65560:UFA65660 UOW65560:UOW65660 UYS65560:UYS65660 VIO65560:VIO65660 VSK65560:VSK65660 WCG65560:WCG65660 WMC65560:WMC65660 WVY65560:WVY65660 JM131096:JM131196 TI131096:TI131196 ADE131096:ADE131196 ANA131096:ANA131196 AWW131096:AWW131196 BGS131096:BGS131196 BQO131096:BQO131196 CAK131096:CAK131196 CKG131096:CKG131196 CUC131096:CUC131196 DDY131096:DDY131196 DNU131096:DNU131196 DXQ131096:DXQ131196 EHM131096:EHM131196 ERI131096:ERI131196 FBE131096:FBE131196 FLA131096:FLA131196 FUW131096:FUW131196 GES131096:GES131196 GOO131096:GOO131196 GYK131096:GYK131196 HIG131096:HIG131196 HSC131096:HSC131196 IBY131096:IBY131196 ILU131096:ILU131196 IVQ131096:IVQ131196 JFM131096:JFM131196 JPI131096:JPI131196 JZE131096:JZE131196 KJA131096:KJA131196 KSW131096:KSW131196 LCS131096:LCS131196 LMO131096:LMO131196 LWK131096:LWK131196 MGG131096:MGG131196 MQC131096:MQC131196 MZY131096:MZY131196 NJU131096:NJU131196 NTQ131096:NTQ131196 ODM131096:ODM131196 ONI131096:ONI131196 OXE131096:OXE131196 PHA131096:PHA131196 PQW131096:PQW131196 QAS131096:QAS131196 QKO131096:QKO131196 QUK131096:QUK131196 REG131096:REG131196 ROC131096:ROC131196 RXY131096:RXY131196 SHU131096:SHU131196 SRQ131096:SRQ131196 TBM131096:TBM131196 TLI131096:TLI131196 TVE131096:TVE131196 UFA131096:UFA131196 UOW131096:UOW131196 UYS131096:UYS131196 VIO131096:VIO131196 VSK131096:VSK131196 WCG131096:WCG131196 WMC131096:WMC131196 WVY131096:WVY131196 JM196632:JM196732 TI196632:TI196732 ADE196632:ADE196732 ANA196632:ANA196732 AWW196632:AWW196732 BGS196632:BGS196732 BQO196632:BQO196732 CAK196632:CAK196732 CKG196632:CKG196732 CUC196632:CUC196732 DDY196632:DDY196732 DNU196632:DNU196732 DXQ196632:DXQ196732 EHM196632:EHM196732 ERI196632:ERI196732 FBE196632:FBE196732 FLA196632:FLA196732 FUW196632:FUW196732 GES196632:GES196732 GOO196632:GOO196732 GYK196632:GYK196732 HIG196632:HIG196732 HSC196632:HSC196732 IBY196632:IBY196732 ILU196632:ILU196732 IVQ196632:IVQ196732 JFM196632:JFM196732 JPI196632:JPI196732 JZE196632:JZE196732 KJA196632:KJA196732 KSW196632:KSW196732 LCS196632:LCS196732 LMO196632:LMO196732 LWK196632:LWK196732 MGG196632:MGG196732 MQC196632:MQC196732 MZY196632:MZY196732 NJU196632:NJU196732 NTQ196632:NTQ196732 ODM196632:ODM196732 ONI196632:ONI196732 OXE196632:OXE196732 PHA196632:PHA196732 PQW196632:PQW196732 QAS196632:QAS196732 QKO196632:QKO196732 QUK196632:QUK196732 REG196632:REG196732 ROC196632:ROC196732 RXY196632:RXY196732 SHU196632:SHU196732 SRQ196632:SRQ196732 TBM196632:TBM196732 TLI196632:TLI196732 TVE196632:TVE196732 UFA196632:UFA196732 UOW196632:UOW196732 UYS196632:UYS196732 VIO196632:VIO196732 VSK196632:VSK196732 WCG196632:WCG196732 WMC196632:WMC196732 WVY196632:WVY196732 JM262168:JM262268 TI262168:TI262268 ADE262168:ADE262268 ANA262168:ANA262268 AWW262168:AWW262268 BGS262168:BGS262268 BQO262168:BQO262268 CAK262168:CAK262268 CKG262168:CKG262268 CUC262168:CUC262268 DDY262168:DDY262268 DNU262168:DNU262268 DXQ262168:DXQ262268 EHM262168:EHM262268 ERI262168:ERI262268 FBE262168:FBE262268 FLA262168:FLA262268 FUW262168:FUW262268 GES262168:GES262268 GOO262168:GOO262268 GYK262168:GYK262268 HIG262168:HIG262268 HSC262168:HSC262268 IBY262168:IBY262268 ILU262168:ILU262268 IVQ262168:IVQ262268 JFM262168:JFM262268 JPI262168:JPI262268 JZE262168:JZE262268 KJA262168:KJA262268 KSW262168:KSW262268 LCS262168:LCS262268 LMO262168:LMO262268 LWK262168:LWK262268 MGG262168:MGG262268 MQC262168:MQC262268 MZY262168:MZY262268 NJU262168:NJU262268 NTQ262168:NTQ262268 ODM262168:ODM262268 ONI262168:ONI262268 OXE262168:OXE262268 PHA262168:PHA262268 PQW262168:PQW262268 QAS262168:QAS262268 QKO262168:QKO262268 QUK262168:QUK262268 REG262168:REG262268 ROC262168:ROC262268 RXY262168:RXY262268 SHU262168:SHU262268 SRQ262168:SRQ262268 TBM262168:TBM262268 TLI262168:TLI262268 TVE262168:TVE262268 UFA262168:UFA262268 UOW262168:UOW262268 UYS262168:UYS262268 VIO262168:VIO262268 VSK262168:VSK262268 WCG262168:WCG262268 WMC262168:WMC262268 WVY262168:WVY262268 JM327704:JM327804 TI327704:TI327804 ADE327704:ADE327804 ANA327704:ANA327804 AWW327704:AWW327804 BGS327704:BGS327804 BQO327704:BQO327804 CAK327704:CAK327804 CKG327704:CKG327804 CUC327704:CUC327804 DDY327704:DDY327804 DNU327704:DNU327804 DXQ327704:DXQ327804 EHM327704:EHM327804 ERI327704:ERI327804 FBE327704:FBE327804 FLA327704:FLA327804 FUW327704:FUW327804 GES327704:GES327804 GOO327704:GOO327804 GYK327704:GYK327804 HIG327704:HIG327804 HSC327704:HSC327804 IBY327704:IBY327804 ILU327704:ILU327804 IVQ327704:IVQ327804 JFM327704:JFM327804 JPI327704:JPI327804 JZE327704:JZE327804 KJA327704:KJA327804 KSW327704:KSW327804 LCS327704:LCS327804 LMO327704:LMO327804 LWK327704:LWK327804 MGG327704:MGG327804 MQC327704:MQC327804 MZY327704:MZY327804 NJU327704:NJU327804 NTQ327704:NTQ327804 ODM327704:ODM327804 ONI327704:ONI327804 OXE327704:OXE327804 PHA327704:PHA327804 PQW327704:PQW327804 QAS327704:QAS327804 QKO327704:QKO327804 QUK327704:QUK327804 REG327704:REG327804 ROC327704:ROC327804 RXY327704:RXY327804 SHU327704:SHU327804 SRQ327704:SRQ327804 TBM327704:TBM327804 TLI327704:TLI327804 TVE327704:TVE327804 UFA327704:UFA327804 UOW327704:UOW327804 UYS327704:UYS327804 VIO327704:VIO327804 VSK327704:VSK327804 WCG327704:WCG327804 WMC327704:WMC327804 WVY327704:WVY327804 JM393240:JM393340 TI393240:TI393340 ADE393240:ADE393340 ANA393240:ANA393340 AWW393240:AWW393340 BGS393240:BGS393340 BQO393240:BQO393340 CAK393240:CAK393340 CKG393240:CKG393340 CUC393240:CUC393340 DDY393240:DDY393340 DNU393240:DNU393340 DXQ393240:DXQ393340 EHM393240:EHM393340 ERI393240:ERI393340 FBE393240:FBE393340 FLA393240:FLA393340 FUW393240:FUW393340 GES393240:GES393340 GOO393240:GOO393340 GYK393240:GYK393340 HIG393240:HIG393340 HSC393240:HSC393340 IBY393240:IBY393340 ILU393240:ILU393340 IVQ393240:IVQ393340 JFM393240:JFM393340 JPI393240:JPI393340 JZE393240:JZE393340 KJA393240:KJA393340 KSW393240:KSW393340 LCS393240:LCS393340 LMO393240:LMO393340 LWK393240:LWK393340 MGG393240:MGG393340 MQC393240:MQC393340 MZY393240:MZY393340 NJU393240:NJU393340 NTQ393240:NTQ393340 ODM393240:ODM393340 ONI393240:ONI393340 OXE393240:OXE393340 PHA393240:PHA393340 PQW393240:PQW393340 QAS393240:QAS393340 QKO393240:QKO393340 QUK393240:QUK393340 REG393240:REG393340 ROC393240:ROC393340 RXY393240:RXY393340 SHU393240:SHU393340 SRQ393240:SRQ393340 TBM393240:TBM393340 TLI393240:TLI393340 TVE393240:TVE393340 UFA393240:UFA393340 UOW393240:UOW393340 UYS393240:UYS393340 VIO393240:VIO393340 VSK393240:VSK393340 WCG393240:WCG393340 WMC393240:WMC393340 WVY393240:WVY393340 JM458776:JM458876 TI458776:TI458876 ADE458776:ADE458876 ANA458776:ANA458876 AWW458776:AWW458876 BGS458776:BGS458876 BQO458776:BQO458876 CAK458776:CAK458876 CKG458776:CKG458876 CUC458776:CUC458876 DDY458776:DDY458876 DNU458776:DNU458876 DXQ458776:DXQ458876 EHM458776:EHM458876 ERI458776:ERI458876 FBE458776:FBE458876 FLA458776:FLA458876 FUW458776:FUW458876 GES458776:GES458876 GOO458776:GOO458876 GYK458776:GYK458876 HIG458776:HIG458876 HSC458776:HSC458876 IBY458776:IBY458876 ILU458776:ILU458876 IVQ458776:IVQ458876 JFM458776:JFM458876 JPI458776:JPI458876 JZE458776:JZE458876 KJA458776:KJA458876 KSW458776:KSW458876 LCS458776:LCS458876 LMO458776:LMO458876 LWK458776:LWK458876 MGG458776:MGG458876 MQC458776:MQC458876 MZY458776:MZY458876 NJU458776:NJU458876 NTQ458776:NTQ458876 ODM458776:ODM458876 ONI458776:ONI458876 OXE458776:OXE458876 PHA458776:PHA458876 PQW458776:PQW458876 QAS458776:QAS458876 QKO458776:QKO458876 QUK458776:QUK458876 REG458776:REG458876 ROC458776:ROC458876 RXY458776:RXY458876 SHU458776:SHU458876 SRQ458776:SRQ458876 TBM458776:TBM458876 TLI458776:TLI458876 TVE458776:TVE458876 UFA458776:UFA458876 UOW458776:UOW458876 UYS458776:UYS458876 VIO458776:VIO458876 VSK458776:VSK458876 WCG458776:WCG458876 WMC458776:WMC458876 WVY458776:WVY458876 JM524312:JM524412 TI524312:TI524412 ADE524312:ADE524412 ANA524312:ANA524412 AWW524312:AWW524412 BGS524312:BGS524412 BQO524312:BQO524412 CAK524312:CAK524412 CKG524312:CKG524412 CUC524312:CUC524412 DDY524312:DDY524412 DNU524312:DNU524412 DXQ524312:DXQ524412 EHM524312:EHM524412 ERI524312:ERI524412 FBE524312:FBE524412 FLA524312:FLA524412 FUW524312:FUW524412 GES524312:GES524412 GOO524312:GOO524412 GYK524312:GYK524412 HIG524312:HIG524412 HSC524312:HSC524412 IBY524312:IBY524412 ILU524312:ILU524412 IVQ524312:IVQ524412 JFM524312:JFM524412 JPI524312:JPI524412 JZE524312:JZE524412 KJA524312:KJA524412 KSW524312:KSW524412 LCS524312:LCS524412 LMO524312:LMO524412 LWK524312:LWK524412 MGG524312:MGG524412 MQC524312:MQC524412 MZY524312:MZY524412 NJU524312:NJU524412 NTQ524312:NTQ524412 ODM524312:ODM524412 ONI524312:ONI524412 OXE524312:OXE524412 PHA524312:PHA524412 PQW524312:PQW524412 QAS524312:QAS524412 QKO524312:QKO524412 QUK524312:QUK524412 REG524312:REG524412 ROC524312:ROC524412 RXY524312:RXY524412 SHU524312:SHU524412 SRQ524312:SRQ524412 TBM524312:TBM524412 TLI524312:TLI524412 TVE524312:TVE524412 UFA524312:UFA524412 UOW524312:UOW524412 UYS524312:UYS524412 VIO524312:VIO524412 VSK524312:VSK524412 WCG524312:WCG524412 WMC524312:WMC524412 WVY524312:WVY524412 JM589848:JM589948 TI589848:TI589948 ADE589848:ADE589948 ANA589848:ANA589948 AWW589848:AWW589948 BGS589848:BGS589948 BQO589848:BQO589948 CAK589848:CAK589948 CKG589848:CKG589948 CUC589848:CUC589948 DDY589848:DDY589948 DNU589848:DNU589948 DXQ589848:DXQ589948 EHM589848:EHM589948 ERI589848:ERI589948 FBE589848:FBE589948 FLA589848:FLA589948 FUW589848:FUW589948 GES589848:GES589948 GOO589848:GOO589948 GYK589848:GYK589948 HIG589848:HIG589948 HSC589848:HSC589948 IBY589848:IBY589948 ILU589848:ILU589948 IVQ589848:IVQ589948 JFM589848:JFM589948 JPI589848:JPI589948 JZE589848:JZE589948 KJA589848:KJA589948 KSW589848:KSW589948 LCS589848:LCS589948 LMO589848:LMO589948 LWK589848:LWK589948 MGG589848:MGG589948 MQC589848:MQC589948 MZY589848:MZY589948 NJU589848:NJU589948 NTQ589848:NTQ589948 ODM589848:ODM589948 ONI589848:ONI589948 OXE589848:OXE589948 PHA589848:PHA589948 PQW589848:PQW589948 QAS589848:QAS589948 QKO589848:QKO589948 QUK589848:QUK589948 REG589848:REG589948 ROC589848:ROC589948 RXY589848:RXY589948 SHU589848:SHU589948 SRQ589848:SRQ589948 TBM589848:TBM589948 TLI589848:TLI589948 TVE589848:TVE589948 UFA589848:UFA589948 UOW589848:UOW589948 UYS589848:UYS589948 VIO589848:VIO589948 VSK589848:VSK589948 WCG589848:WCG589948 WMC589848:WMC589948 WVY589848:WVY589948 JM655384:JM655484 TI655384:TI655484 ADE655384:ADE655484 ANA655384:ANA655484 AWW655384:AWW655484 BGS655384:BGS655484 BQO655384:BQO655484 CAK655384:CAK655484 CKG655384:CKG655484 CUC655384:CUC655484 DDY655384:DDY655484 DNU655384:DNU655484 DXQ655384:DXQ655484 EHM655384:EHM655484 ERI655384:ERI655484 FBE655384:FBE655484 FLA655384:FLA655484 FUW655384:FUW655484 GES655384:GES655484 GOO655384:GOO655484 GYK655384:GYK655484 HIG655384:HIG655484 HSC655384:HSC655484 IBY655384:IBY655484 ILU655384:ILU655484 IVQ655384:IVQ655484 JFM655384:JFM655484 JPI655384:JPI655484 JZE655384:JZE655484 KJA655384:KJA655484 KSW655384:KSW655484 LCS655384:LCS655484 LMO655384:LMO655484 LWK655384:LWK655484 MGG655384:MGG655484 MQC655384:MQC655484 MZY655384:MZY655484 NJU655384:NJU655484 NTQ655384:NTQ655484 ODM655384:ODM655484 ONI655384:ONI655484 OXE655384:OXE655484 PHA655384:PHA655484 PQW655384:PQW655484 QAS655384:QAS655484 QKO655384:QKO655484 QUK655384:QUK655484 REG655384:REG655484 ROC655384:ROC655484 RXY655384:RXY655484 SHU655384:SHU655484 SRQ655384:SRQ655484 TBM655384:TBM655484 TLI655384:TLI655484 TVE655384:TVE655484 UFA655384:UFA655484 UOW655384:UOW655484 UYS655384:UYS655484 VIO655384:VIO655484 VSK655384:VSK655484 WCG655384:WCG655484 WMC655384:WMC655484 WVY655384:WVY655484 JM720920:JM721020 TI720920:TI721020 ADE720920:ADE721020 ANA720920:ANA721020 AWW720920:AWW721020 BGS720920:BGS721020 BQO720920:BQO721020 CAK720920:CAK721020 CKG720920:CKG721020 CUC720920:CUC721020 DDY720920:DDY721020 DNU720920:DNU721020 DXQ720920:DXQ721020 EHM720920:EHM721020 ERI720920:ERI721020 FBE720920:FBE721020 FLA720920:FLA721020 FUW720920:FUW721020 GES720920:GES721020 GOO720920:GOO721020 GYK720920:GYK721020 HIG720920:HIG721020 HSC720920:HSC721020 IBY720920:IBY721020 ILU720920:ILU721020 IVQ720920:IVQ721020 JFM720920:JFM721020 JPI720920:JPI721020 JZE720920:JZE721020 KJA720920:KJA721020 KSW720920:KSW721020 LCS720920:LCS721020 LMO720920:LMO721020 LWK720920:LWK721020 MGG720920:MGG721020 MQC720920:MQC721020 MZY720920:MZY721020 NJU720920:NJU721020 NTQ720920:NTQ721020 ODM720920:ODM721020 ONI720920:ONI721020 OXE720920:OXE721020 PHA720920:PHA721020 PQW720920:PQW721020 QAS720920:QAS721020 QKO720920:QKO721020 QUK720920:QUK721020 REG720920:REG721020 ROC720920:ROC721020 RXY720920:RXY721020 SHU720920:SHU721020 SRQ720920:SRQ721020 TBM720920:TBM721020 TLI720920:TLI721020 TVE720920:TVE721020 UFA720920:UFA721020 UOW720920:UOW721020 UYS720920:UYS721020 VIO720920:VIO721020 VSK720920:VSK721020 WCG720920:WCG721020 WMC720920:WMC721020 WVY720920:WVY721020 JM786456:JM786556 TI786456:TI786556 ADE786456:ADE786556 ANA786456:ANA786556 AWW786456:AWW786556 BGS786456:BGS786556 BQO786456:BQO786556 CAK786456:CAK786556 CKG786456:CKG786556 CUC786456:CUC786556 DDY786456:DDY786556 DNU786456:DNU786556 DXQ786456:DXQ786556 EHM786456:EHM786556 ERI786456:ERI786556 FBE786456:FBE786556 FLA786456:FLA786556 FUW786456:FUW786556 GES786456:GES786556 GOO786456:GOO786556 GYK786456:GYK786556 HIG786456:HIG786556 HSC786456:HSC786556 IBY786456:IBY786556 ILU786456:ILU786556 IVQ786456:IVQ786556 JFM786456:JFM786556 JPI786456:JPI786556 JZE786456:JZE786556 KJA786456:KJA786556 KSW786456:KSW786556 LCS786456:LCS786556 LMO786456:LMO786556 LWK786456:LWK786556 MGG786456:MGG786556 MQC786456:MQC786556 MZY786456:MZY786556 NJU786456:NJU786556 NTQ786456:NTQ786556 ODM786456:ODM786556 ONI786456:ONI786556 OXE786456:OXE786556 PHA786456:PHA786556 PQW786456:PQW786556 QAS786456:QAS786556 QKO786456:QKO786556 QUK786456:QUK786556 REG786456:REG786556 ROC786456:ROC786556 RXY786456:RXY786556 SHU786456:SHU786556 SRQ786456:SRQ786556 TBM786456:TBM786556 TLI786456:TLI786556 TVE786456:TVE786556 UFA786456:UFA786556 UOW786456:UOW786556 UYS786456:UYS786556 VIO786456:VIO786556 VSK786456:VSK786556 WCG786456:WCG786556 WMC786456:WMC786556 WVY786456:WVY786556 JM851992:JM852092 TI851992:TI852092 ADE851992:ADE852092 ANA851992:ANA852092 AWW851992:AWW852092 BGS851992:BGS852092 BQO851992:BQO852092 CAK851992:CAK852092 CKG851992:CKG852092 CUC851992:CUC852092 DDY851992:DDY852092 DNU851992:DNU852092 DXQ851992:DXQ852092 EHM851992:EHM852092 ERI851992:ERI852092 FBE851992:FBE852092 FLA851992:FLA852092 FUW851992:FUW852092 GES851992:GES852092 GOO851992:GOO852092 GYK851992:GYK852092 HIG851992:HIG852092 HSC851992:HSC852092 IBY851992:IBY852092 ILU851992:ILU852092 IVQ851992:IVQ852092 JFM851992:JFM852092 JPI851992:JPI852092 JZE851992:JZE852092 KJA851992:KJA852092 KSW851992:KSW852092 LCS851992:LCS852092 LMO851992:LMO852092 LWK851992:LWK852092 MGG851992:MGG852092 MQC851992:MQC852092 MZY851992:MZY852092 NJU851992:NJU852092 NTQ851992:NTQ852092 ODM851992:ODM852092 ONI851992:ONI852092 OXE851992:OXE852092 PHA851992:PHA852092 PQW851992:PQW852092 QAS851992:QAS852092 QKO851992:QKO852092 QUK851992:QUK852092 REG851992:REG852092 ROC851992:ROC852092 RXY851992:RXY852092 SHU851992:SHU852092 SRQ851992:SRQ852092 TBM851992:TBM852092 TLI851992:TLI852092 TVE851992:TVE852092 UFA851992:UFA852092 UOW851992:UOW852092 UYS851992:UYS852092 VIO851992:VIO852092 VSK851992:VSK852092 WCG851992:WCG852092 WMC851992:WMC852092 WVY851992:WVY852092 JM917528:JM917628 TI917528:TI917628 ADE917528:ADE917628 ANA917528:ANA917628 AWW917528:AWW917628 BGS917528:BGS917628 BQO917528:BQO917628 CAK917528:CAK917628 CKG917528:CKG917628 CUC917528:CUC917628 DDY917528:DDY917628 DNU917528:DNU917628 DXQ917528:DXQ917628 EHM917528:EHM917628 ERI917528:ERI917628 FBE917528:FBE917628 FLA917528:FLA917628 FUW917528:FUW917628 GES917528:GES917628 GOO917528:GOO917628 GYK917528:GYK917628 HIG917528:HIG917628 HSC917528:HSC917628 IBY917528:IBY917628 ILU917528:ILU917628 IVQ917528:IVQ917628 JFM917528:JFM917628 JPI917528:JPI917628 JZE917528:JZE917628 KJA917528:KJA917628 KSW917528:KSW917628 LCS917528:LCS917628 LMO917528:LMO917628 LWK917528:LWK917628 MGG917528:MGG917628 MQC917528:MQC917628 MZY917528:MZY917628 NJU917528:NJU917628 NTQ917528:NTQ917628 ODM917528:ODM917628 ONI917528:ONI917628 OXE917528:OXE917628 PHA917528:PHA917628 PQW917528:PQW917628 QAS917528:QAS917628 QKO917528:QKO917628 QUK917528:QUK917628 REG917528:REG917628 ROC917528:ROC917628 RXY917528:RXY917628 SHU917528:SHU917628 SRQ917528:SRQ917628 TBM917528:TBM917628 TLI917528:TLI917628 TVE917528:TVE917628 UFA917528:UFA917628 UOW917528:UOW917628 UYS917528:UYS917628 VIO917528:VIO917628 VSK917528:VSK917628 WCG917528:WCG917628 WMC917528:WMC917628 WVY917528:WVY917628 JM983064:JM983164 TI983064:TI983164 ADE983064:ADE983164 ANA983064:ANA983164 AWW983064:AWW983164 BGS983064:BGS983164 BQO983064:BQO983164 CAK983064:CAK983164 CKG983064:CKG983164 CUC983064:CUC983164 DDY983064:DDY983164 DNU983064:DNU983164 DXQ983064:DXQ983164 EHM983064:EHM983164 ERI983064:ERI983164 FBE983064:FBE983164 FLA983064:FLA983164 FUW983064:FUW983164 GES983064:GES983164 GOO983064:GOO983164 GYK983064:GYK983164 HIG983064:HIG983164 HSC983064:HSC983164 IBY983064:IBY983164 ILU983064:ILU983164 IVQ983064:IVQ983164 JFM983064:JFM983164 JPI983064:JPI983164 JZE983064:JZE983164 KJA983064:KJA983164 KSW983064:KSW983164 LCS983064:LCS983164 LMO983064:LMO983164 LWK983064:LWK983164 MGG983064:MGG983164 MQC983064:MQC983164 MZY983064:MZY983164 NJU983064:NJU983164 NTQ983064:NTQ983164 ODM983064:ODM983164 ONI983064:ONI983164 OXE983064:OXE983164 PHA983064:PHA983164 PQW983064:PQW983164 QAS983064:QAS983164 QKO983064:QKO983164 QUK983064:QUK983164 REG983064:REG983164 ROC983064:ROC983164 RXY983064:RXY983164 SHU983064:SHU983164 SRQ983064:SRQ983164 TBM983064:TBM983164 TLI983064:TLI983164 TVE983064:TVE983164 UFA983064:UFA983164 UOW983064:UOW983164 UYS983064:UYS983164 VIO983064:VIO983164 VSK983064:VSK983164 WCG983064:WCG983164 WMC983064:WMC983164 WVY983064:WVY983164 JN264:JN265 TJ264:TJ265 ADF264:ADF265 ANB264:ANB265 AWX264:AWX265 BGT264:BGT265 BQP264:BQP265 CAL264:CAL265 CKH264:CKH265 CUD264:CUD265 DDZ264:DDZ265 DNV264:DNV265 DXR264:DXR265 EHN264:EHN265 ERJ264:ERJ265 FBF264:FBF265 FLB264:FLB265 FUX264:FUX265 GET264:GET265 GOP264:GOP265 GYL264:GYL265 HIH264:HIH265 HSD264:HSD265 IBZ264:IBZ265 ILV264:ILV265 IVR264:IVR265 JFN264:JFN265 JPJ264:JPJ265 JZF264:JZF265 KJB264:KJB265 KSX264:KSX265 LCT264:LCT265 LMP264:LMP265 LWL264:LWL265 MGH264:MGH265 MQD264:MQD265 MZZ264:MZZ265 NJV264:NJV265 NTR264:NTR265 ODN264:ODN265 ONJ264:ONJ265 OXF264:OXF265 PHB264:PHB265 PQX264:PQX265 QAT264:QAT265 QKP264:QKP265 QUL264:QUL265 REH264:REH265 ROD264:ROD265 RXZ264:RXZ265 SHV264:SHV265 SRR264:SRR265 TBN264:TBN265 TLJ264:TLJ265 TVF264:TVF265 UFB264:UFB265 UOX264:UOX265 UYT264:UYT265 VIP264:VIP265 VSL264:VSL265 WCH264:WCH265 WMD264:WMD265 WVZ264:WVZ265 JM65904 TI65904 ADE65904 ANA65904 AWW65904 BGS65904 BQO65904 CAK65904 CKG65904 CUC65904 DDY65904 DNU65904 DXQ65904 EHM65904 ERI65904 FBE65904 FLA65904 FUW65904 GES65904 GOO65904 GYK65904 HIG65904 HSC65904 IBY65904 ILU65904 IVQ65904 JFM65904 JPI65904 JZE65904 KJA65904 KSW65904 LCS65904 LMO65904 LWK65904 MGG65904 MQC65904 MZY65904 NJU65904 NTQ65904 ODM65904 ONI65904 OXE65904 PHA65904 PQW65904 QAS65904 QKO65904 QUK65904 REG65904 ROC65904 RXY65904 SHU65904 SRQ65904 TBM65904 TLI65904 TVE65904 UFA65904 UOW65904 UYS65904 VIO65904 VSK65904 WCG65904 WMC65904 WVY65904 JM131440 TI131440 ADE131440 ANA131440 AWW131440 BGS131440 BQO131440 CAK131440 CKG131440 CUC131440 DDY131440 DNU131440 DXQ131440 EHM131440 ERI131440 FBE131440 FLA131440 FUW131440 GES131440 GOO131440 GYK131440 HIG131440 HSC131440 IBY131440 ILU131440 IVQ131440 JFM131440 JPI131440 JZE131440 KJA131440 KSW131440 LCS131440 LMO131440 LWK131440 MGG131440 MQC131440 MZY131440 NJU131440 NTQ131440 ODM131440 ONI131440 OXE131440 PHA131440 PQW131440 QAS131440 QKO131440 QUK131440 REG131440 ROC131440 RXY131440 SHU131440 SRQ131440 TBM131440 TLI131440 TVE131440 UFA131440 UOW131440 UYS131440 VIO131440 VSK131440 WCG131440 WMC131440 WVY131440 JM196976 TI196976 ADE196976 ANA196976 AWW196976 BGS196976 BQO196976 CAK196976 CKG196976 CUC196976 DDY196976 DNU196976 DXQ196976 EHM196976 ERI196976 FBE196976 FLA196976 FUW196976 GES196976 GOO196976 GYK196976 HIG196976 HSC196976 IBY196976 ILU196976 IVQ196976 JFM196976 JPI196976 JZE196976 KJA196976 KSW196976 LCS196976 LMO196976 LWK196976 MGG196976 MQC196976 MZY196976 NJU196976 NTQ196976 ODM196976 ONI196976 OXE196976 PHA196976 PQW196976 QAS196976 QKO196976 QUK196976 REG196976 ROC196976 RXY196976 SHU196976 SRQ196976 TBM196976 TLI196976 TVE196976 UFA196976 UOW196976 UYS196976 VIO196976 VSK196976 WCG196976 WMC196976 WVY196976 JM262512 TI262512 ADE262512 ANA262512 AWW262512 BGS262512 BQO262512 CAK262512 CKG262512 CUC262512 DDY262512 DNU262512 DXQ262512 EHM262512 ERI262512 FBE262512 FLA262512 FUW262512 GES262512 GOO262512 GYK262512 HIG262512 HSC262512 IBY262512 ILU262512 IVQ262512 JFM262512 JPI262512 JZE262512 KJA262512 KSW262512 LCS262512 LMO262512 LWK262512 MGG262512 MQC262512 MZY262512 NJU262512 NTQ262512 ODM262512 ONI262512 OXE262512 PHA262512 PQW262512 QAS262512 QKO262512 QUK262512 REG262512 ROC262512 RXY262512 SHU262512 SRQ262512 TBM262512 TLI262512 TVE262512 UFA262512 UOW262512 UYS262512 VIO262512 VSK262512 WCG262512 WMC262512 WVY262512 JM328048 TI328048 ADE328048 ANA328048 AWW328048 BGS328048 BQO328048 CAK328048 CKG328048 CUC328048 DDY328048 DNU328048 DXQ328048 EHM328048 ERI328048 FBE328048 FLA328048 FUW328048 GES328048 GOO328048 GYK328048 HIG328048 HSC328048 IBY328048 ILU328048 IVQ328048 JFM328048 JPI328048 JZE328048 KJA328048 KSW328048 LCS328048 LMO328048 LWK328048 MGG328048 MQC328048 MZY328048 NJU328048 NTQ328048 ODM328048 ONI328048 OXE328048 PHA328048 PQW328048 QAS328048 QKO328048 QUK328048 REG328048 ROC328048 RXY328048 SHU328048 SRQ328048 TBM328048 TLI328048 TVE328048 UFA328048 UOW328048 UYS328048 VIO328048 VSK328048 WCG328048 WMC328048 WVY328048 JM393584 TI393584 ADE393584 ANA393584 AWW393584 BGS393584 BQO393584 CAK393584 CKG393584 CUC393584 DDY393584 DNU393584 DXQ393584 EHM393584 ERI393584 FBE393584 FLA393584 FUW393584 GES393584 GOO393584 GYK393584 HIG393584 HSC393584 IBY393584 ILU393584 IVQ393584 JFM393584 JPI393584 JZE393584 KJA393584 KSW393584 LCS393584 LMO393584 LWK393584 MGG393584 MQC393584 MZY393584 NJU393584 NTQ393584 ODM393584 ONI393584 OXE393584 PHA393584 PQW393584 QAS393584 QKO393584 QUK393584 REG393584 ROC393584 RXY393584 SHU393584 SRQ393584 TBM393584 TLI393584 TVE393584 UFA393584 UOW393584 UYS393584 VIO393584 VSK393584 WCG393584 WMC393584 WVY393584 JM459120 TI459120 ADE459120 ANA459120 AWW459120 BGS459120 BQO459120 CAK459120 CKG459120 CUC459120 DDY459120 DNU459120 DXQ459120 EHM459120 ERI459120 FBE459120 FLA459120 FUW459120 GES459120 GOO459120 GYK459120 HIG459120 HSC459120 IBY459120 ILU459120 IVQ459120 JFM459120 JPI459120 JZE459120 KJA459120 KSW459120 LCS459120 LMO459120 LWK459120 MGG459120 MQC459120 MZY459120 NJU459120 NTQ459120 ODM459120 ONI459120 OXE459120 PHA459120 PQW459120 QAS459120 QKO459120 QUK459120 REG459120 ROC459120 RXY459120 SHU459120 SRQ459120 TBM459120 TLI459120 TVE459120 UFA459120 UOW459120 UYS459120 VIO459120 VSK459120 WCG459120 WMC459120 WVY459120 JM524656 TI524656 ADE524656 ANA524656 AWW524656 BGS524656 BQO524656 CAK524656 CKG524656 CUC524656 DDY524656 DNU524656 DXQ524656 EHM524656 ERI524656 FBE524656 FLA524656 FUW524656 GES524656 GOO524656 GYK524656 HIG524656 HSC524656 IBY524656 ILU524656 IVQ524656 JFM524656 JPI524656 JZE524656 KJA524656 KSW524656 LCS524656 LMO524656 LWK524656 MGG524656 MQC524656 MZY524656 NJU524656 NTQ524656 ODM524656 ONI524656 OXE524656 PHA524656 PQW524656 QAS524656 QKO524656 QUK524656 REG524656 ROC524656 RXY524656 SHU524656 SRQ524656 TBM524656 TLI524656 TVE524656 UFA524656 UOW524656 UYS524656 VIO524656 VSK524656 WCG524656 WMC524656 WVY524656 JM590192 TI590192 ADE590192 ANA590192 AWW590192 BGS590192 BQO590192 CAK590192 CKG590192 CUC590192 DDY590192 DNU590192 DXQ590192 EHM590192 ERI590192 FBE590192 FLA590192 FUW590192 GES590192 GOO590192 GYK590192 HIG590192 HSC590192 IBY590192 ILU590192 IVQ590192 JFM590192 JPI590192 JZE590192 KJA590192 KSW590192 LCS590192 LMO590192 LWK590192 MGG590192 MQC590192 MZY590192 NJU590192 NTQ590192 ODM590192 ONI590192 OXE590192 PHA590192 PQW590192 QAS590192 QKO590192 QUK590192 REG590192 ROC590192 RXY590192 SHU590192 SRQ590192 TBM590192 TLI590192 TVE590192 UFA590192 UOW590192 UYS590192 VIO590192 VSK590192 WCG590192 WMC590192 WVY590192 JM655728 TI655728 ADE655728 ANA655728 AWW655728 BGS655728 BQO655728 CAK655728 CKG655728 CUC655728 DDY655728 DNU655728 DXQ655728 EHM655728 ERI655728 FBE655728 FLA655728 FUW655728 GES655728 GOO655728 GYK655728 HIG655728 HSC655728 IBY655728 ILU655728 IVQ655728 JFM655728 JPI655728 JZE655728 KJA655728 KSW655728 LCS655728 LMO655728 LWK655728 MGG655728 MQC655728 MZY655728 NJU655728 NTQ655728 ODM655728 ONI655728 OXE655728 PHA655728 PQW655728 QAS655728 QKO655728 QUK655728 REG655728 ROC655728 RXY655728 SHU655728 SRQ655728 TBM655728 TLI655728 TVE655728 UFA655728 UOW655728 UYS655728 VIO655728 VSK655728 WCG655728 WMC655728 WVY655728 JM721264 TI721264 ADE721264 ANA721264 AWW721264 BGS721264 BQO721264 CAK721264 CKG721264 CUC721264 DDY721264 DNU721264 DXQ721264 EHM721264 ERI721264 FBE721264 FLA721264 FUW721264 GES721264 GOO721264 GYK721264 HIG721264 HSC721264 IBY721264 ILU721264 IVQ721264 JFM721264 JPI721264 JZE721264 KJA721264 KSW721264 LCS721264 LMO721264 LWK721264 MGG721264 MQC721264 MZY721264 NJU721264 NTQ721264 ODM721264 ONI721264 OXE721264 PHA721264 PQW721264 QAS721264 QKO721264 QUK721264 REG721264 ROC721264 RXY721264 SHU721264 SRQ721264 TBM721264 TLI721264 TVE721264 UFA721264 UOW721264 UYS721264 VIO721264 VSK721264 WCG721264 WMC721264 WVY721264 JM786800 TI786800 ADE786800 ANA786800 AWW786800 BGS786800 BQO786800 CAK786800 CKG786800 CUC786800 DDY786800 DNU786800 DXQ786800 EHM786800 ERI786800 FBE786800 FLA786800 FUW786800 GES786800 GOO786800 GYK786800 HIG786800 HSC786800 IBY786800 ILU786800 IVQ786800 JFM786800 JPI786800 JZE786800 KJA786800 KSW786800 LCS786800 LMO786800 LWK786800 MGG786800 MQC786800 MZY786800 NJU786800 NTQ786800 ODM786800 ONI786800 OXE786800 PHA786800 PQW786800 QAS786800 QKO786800 QUK786800 REG786800 ROC786800 RXY786800 SHU786800 SRQ786800 TBM786800 TLI786800 TVE786800 UFA786800 UOW786800 UYS786800 VIO786800 VSK786800 WCG786800 WMC786800 WVY786800 JM852336 TI852336 ADE852336 ANA852336 AWW852336 BGS852336 BQO852336 CAK852336 CKG852336 CUC852336 DDY852336 DNU852336 DXQ852336 EHM852336 ERI852336 FBE852336 FLA852336 FUW852336 GES852336 GOO852336 GYK852336 HIG852336 HSC852336 IBY852336 ILU852336 IVQ852336 JFM852336 JPI852336 JZE852336 KJA852336 KSW852336 LCS852336 LMO852336 LWK852336 MGG852336 MQC852336 MZY852336 NJU852336 NTQ852336 ODM852336 ONI852336 OXE852336 PHA852336 PQW852336 QAS852336 QKO852336 QUK852336 REG852336 ROC852336 RXY852336 SHU852336 SRQ852336 TBM852336 TLI852336 TVE852336 UFA852336 UOW852336 UYS852336 VIO852336 VSK852336 WCG852336 WMC852336 WVY852336 JM917872 TI917872 ADE917872 ANA917872 AWW917872 BGS917872 BQO917872 CAK917872 CKG917872 CUC917872 DDY917872 DNU917872 DXQ917872 EHM917872 ERI917872 FBE917872 FLA917872 FUW917872 GES917872 GOO917872 GYK917872 HIG917872 HSC917872 IBY917872 ILU917872 IVQ917872 JFM917872 JPI917872 JZE917872 KJA917872 KSW917872 LCS917872 LMO917872 LWK917872 MGG917872 MQC917872 MZY917872 NJU917872 NTQ917872 ODM917872 ONI917872 OXE917872 PHA917872 PQW917872 QAS917872 QKO917872 QUK917872 REG917872 ROC917872 RXY917872 SHU917872 SRQ917872 TBM917872 TLI917872 TVE917872 UFA917872 UOW917872 UYS917872 VIO917872 VSK917872 WCG917872 WMC917872 WVY917872 JM983408 TI983408 ADE983408 ANA983408 AWW983408 BGS983408 BQO983408 CAK983408 CKG983408 CUC983408 DDY983408 DNU983408 DXQ983408 EHM983408 ERI983408 FBE983408 FLA983408 FUW983408 GES983408 GOO983408 GYK983408 HIG983408 HSC983408 IBY983408 ILU983408 IVQ983408 JFM983408 JPI983408 JZE983408 KJA983408 KSW983408 LCS983408 LMO983408 LWK983408 MGG983408 MQC983408 MZY983408 NJU983408 NTQ983408 ODM983408 ONI983408 OXE983408 PHA983408 PQW983408 QAS983408 QKO983408 QUK983408 REG983408 ROC983408 RXY983408 SHU983408 SRQ983408 TBM983408 TLI983408 TVE983408 UFA983408 UOW983408 UYS983408 VIO983408 VSK983408 WCG983408 WMC983408 WVY983408 JM65947 TI65947 ADE65947 ANA65947 AWW65947 BGS65947 BQO65947 CAK65947 CKG65947 CUC65947 DDY65947 DNU65947 DXQ65947 EHM65947 ERI65947 FBE65947 FLA65947 FUW65947 GES65947 GOO65947 GYK65947 HIG65947 HSC65947 IBY65947 ILU65947 IVQ65947 JFM65947 JPI65947 JZE65947 KJA65947 KSW65947 LCS65947 LMO65947 LWK65947 MGG65947 MQC65947 MZY65947 NJU65947 NTQ65947 ODM65947 ONI65947 OXE65947 PHA65947 PQW65947 QAS65947 QKO65947 QUK65947 REG65947 ROC65947 RXY65947 SHU65947 SRQ65947 TBM65947 TLI65947 TVE65947 UFA65947 UOW65947 UYS65947 VIO65947 VSK65947 WCG65947 WMC65947 WVY65947 JM131483 TI131483 ADE131483 ANA131483 AWW131483 BGS131483 BQO131483 CAK131483 CKG131483 CUC131483 DDY131483 DNU131483 DXQ131483 EHM131483 ERI131483 FBE131483 FLA131483 FUW131483 GES131483 GOO131483 GYK131483 HIG131483 HSC131483 IBY131483 ILU131483 IVQ131483 JFM131483 JPI131483 JZE131483 KJA131483 KSW131483 LCS131483 LMO131483 LWK131483 MGG131483 MQC131483 MZY131483 NJU131483 NTQ131483 ODM131483 ONI131483 OXE131483 PHA131483 PQW131483 QAS131483 QKO131483 QUK131483 REG131483 ROC131483 RXY131483 SHU131483 SRQ131483 TBM131483 TLI131483 TVE131483 UFA131483 UOW131483 UYS131483 VIO131483 VSK131483 WCG131483 WMC131483 WVY131483 JM197019 TI197019 ADE197019 ANA197019 AWW197019 BGS197019 BQO197019 CAK197019 CKG197019 CUC197019 DDY197019 DNU197019 DXQ197019 EHM197019 ERI197019 FBE197019 FLA197019 FUW197019 GES197019 GOO197019 GYK197019 HIG197019 HSC197019 IBY197019 ILU197019 IVQ197019 JFM197019 JPI197019 JZE197019 KJA197019 KSW197019 LCS197019 LMO197019 LWK197019 MGG197019 MQC197019 MZY197019 NJU197019 NTQ197019 ODM197019 ONI197019 OXE197019 PHA197019 PQW197019 QAS197019 QKO197019 QUK197019 REG197019 ROC197019 RXY197019 SHU197019 SRQ197019 TBM197019 TLI197019 TVE197019 UFA197019 UOW197019 UYS197019 VIO197019 VSK197019 WCG197019 WMC197019 WVY197019 JM262555 TI262555 ADE262555 ANA262555 AWW262555 BGS262555 BQO262555 CAK262555 CKG262555 CUC262555 DDY262555 DNU262555 DXQ262555 EHM262555 ERI262555 FBE262555 FLA262555 FUW262555 GES262555 GOO262555 GYK262555 HIG262555 HSC262555 IBY262555 ILU262555 IVQ262555 JFM262555 JPI262555 JZE262555 KJA262555 KSW262555 LCS262555 LMO262555 LWK262555 MGG262555 MQC262555 MZY262555 NJU262555 NTQ262555 ODM262555 ONI262555 OXE262555 PHA262555 PQW262555 QAS262555 QKO262555 QUK262555 REG262555 ROC262555 RXY262555 SHU262555 SRQ262555 TBM262555 TLI262555 TVE262555 UFA262555 UOW262555 UYS262555 VIO262555 VSK262555 WCG262555 WMC262555 WVY262555 JM328091 TI328091 ADE328091 ANA328091 AWW328091 BGS328091 BQO328091 CAK328091 CKG328091 CUC328091 DDY328091 DNU328091 DXQ328091 EHM328091 ERI328091 FBE328091 FLA328091 FUW328091 GES328091 GOO328091 GYK328091 HIG328091 HSC328091 IBY328091 ILU328091 IVQ328091 JFM328091 JPI328091 JZE328091 KJA328091 KSW328091 LCS328091 LMO328091 LWK328091 MGG328091 MQC328091 MZY328091 NJU328091 NTQ328091 ODM328091 ONI328091 OXE328091 PHA328091 PQW328091 QAS328091 QKO328091 QUK328091 REG328091 ROC328091 RXY328091 SHU328091 SRQ328091 TBM328091 TLI328091 TVE328091 UFA328091 UOW328091 UYS328091 VIO328091 VSK328091 WCG328091 WMC328091 WVY328091 JM393627 TI393627 ADE393627 ANA393627 AWW393627 BGS393627 BQO393627 CAK393627 CKG393627 CUC393627 DDY393627 DNU393627 DXQ393627 EHM393627 ERI393627 FBE393627 FLA393627 FUW393627 GES393627 GOO393627 GYK393627 HIG393627 HSC393627 IBY393627 ILU393627 IVQ393627 JFM393627 JPI393627 JZE393627 KJA393627 KSW393627 LCS393627 LMO393627 LWK393627 MGG393627 MQC393627 MZY393627 NJU393627 NTQ393627 ODM393627 ONI393627 OXE393627 PHA393627 PQW393627 QAS393627 QKO393627 QUK393627 REG393627 ROC393627 RXY393627 SHU393627 SRQ393627 TBM393627 TLI393627 TVE393627 UFA393627 UOW393627 UYS393627 VIO393627 VSK393627 WCG393627 WMC393627 WVY393627 JM459163 TI459163 ADE459163 ANA459163 AWW459163 BGS459163 BQO459163 CAK459163 CKG459163 CUC459163 DDY459163 DNU459163 DXQ459163 EHM459163 ERI459163 FBE459163 FLA459163 FUW459163 GES459163 GOO459163 GYK459163 HIG459163 HSC459163 IBY459163 ILU459163 IVQ459163 JFM459163 JPI459163 JZE459163 KJA459163 KSW459163 LCS459163 LMO459163 LWK459163 MGG459163 MQC459163 MZY459163 NJU459163 NTQ459163 ODM459163 ONI459163 OXE459163 PHA459163 PQW459163 QAS459163 QKO459163 QUK459163 REG459163 ROC459163 RXY459163 SHU459163 SRQ459163 TBM459163 TLI459163 TVE459163 UFA459163 UOW459163 UYS459163 VIO459163 VSK459163 WCG459163 WMC459163 WVY459163 JM524699 TI524699 ADE524699 ANA524699 AWW524699 BGS524699 BQO524699 CAK524699 CKG524699 CUC524699 DDY524699 DNU524699 DXQ524699 EHM524699 ERI524699 FBE524699 FLA524699 FUW524699 GES524699 GOO524699 GYK524699 HIG524699 HSC524699 IBY524699 ILU524699 IVQ524699 JFM524699 JPI524699 JZE524699 KJA524699 KSW524699 LCS524699 LMO524699 LWK524699 MGG524699 MQC524699 MZY524699 NJU524699 NTQ524699 ODM524699 ONI524699 OXE524699 PHA524699 PQW524699 QAS524699 QKO524699 QUK524699 REG524699 ROC524699 RXY524699 SHU524699 SRQ524699 TBM524699 TLI524699 TVE524699 UFA524699 UOW524699 UYS524699 VIO524699 VSK524699 WCG524699 WMC524699 WVY524699 JM590235 TI590235 ADE590235 ANA590235 AWW590235 BGS590235 BQO590235 CAK590235 CKG590235 CUC590235 DDY590235 DNU590235 DXQ590235 EHM590235 ERI590235 FBE590235 FLA590235 FUW590235 GES590235 GOO590235 GYK590235 HIG590235 HSC590235 IBY590235 ILU590235 IVQ590235 JFM590235 JPI590235 JZE590235 KJA590235 KSW590235 LCS590235 LMO590235 LWK590235 MGG590235 MQC590235 MZY590235 NJU590235 NTQ590235 ODM590235 ONI590235 OXE590235 PHA590235 PQW590235 QAS590235 QKO590235 QUK590235 REG590235 ROC590235 RXY590235 SHU590235 SRQ590235 TBM590235 TLI590235 TVE590235 UFA590235 UOW590235 UYS590235 VIO590235 VSK590235 WCG590235 WMC590235 WVY590235 JM655771 TI655771 ADE655771 ANA655771 AWW655771 BGS655771 BQO655771 CAK655771 CKG655771 CUC655771 DDY655771 DNU655771 DXQ655771 EHM655771 ERI655771 FBE655771 FLA655771 FUW655771 GES655771 GOO655771 GYK655771 HIG655771 HSC655771 IBY655771 ILU655771 IVQ655771 JFM655771 JPI655771 JZE655771 KJA655771 KSW655771 LCS655771 LMO655771 LWK655771 MGG655771 MQC655771 MZY655771 NJU655771 NTQ655771 ODM655771 ONI655771 OXE655771 PHA655771 PQW655771 QAS655771 QKO655771 QUK655771 REG655771 ROC655771 RXY655771 SHU655771 SRQ655771 TBM655771 TLI655771 TVE655771 UFA655771 UOW655771 UYS655771 VIO655771 VSK655771 WCG655771 WMC655771 WVY655771 JM721307 TI721307 ADE721307 ANA721307 AWW721307 BGS721307 BQO721307 CAK721307 CKG721307 CUC721307 DDY721307 DNU721307 DXQ721307 EHM721307 ERI721307 FBE721307 FLA721307 FUW721307 GES721307 GOO721307 GYK721307 HIG721307 HSC721307 IBY721307 ILU721307 IVQ721307 JFM721307 JPI721307 JZE721307 KJA721307 KSW721307 LCS721307 LMO721307 LWK721307 MGG721307 MQC721307 MZY721307 NJU721307 NTQ721307 ODM721307 ONI721307 OXE721307 PHA721307 PQW721307 QAS721307 QKO721307 QUK721307 REG721307 ROC721307 RXY721307 SHU721307 SRQ721307 TBM721307 TLI721307 TVE721307 UFA721307 UOW721307 UYS721307 VIO721307 VSK721307 WCG721307 WMC721307 WVY721307 JM786843 TI786843 ADE786843 ANA786843 AWW786843 BGS786843 BQO786843 CAK786843 CKG786843 CUC786843 DDY786843 DNU786843 DXQ786843 EHM786843 ERI786843 FBE786843 FLA786843 FUW786843 GES786843 GOO786843 GYK786843 HIG786843 HSC786843 IBY786843 ILU786843 IVQ786843 JFM786843 JPI786843 JZE786843 KJA786843 KSW786843 LCS786843 LMO786843 LWK786843 MGG786843 MQC786843 MZY786843 NJU786843 NTQ786843 ODM786843 ONI786843 OXE786843 PHA786843 PQW786843 QAS786843 QKO786843 QUK786843 REG786843 ROC786843 RXY786843 SHU786843 SRQ786843 TBM786843 TLI786843 TVE786843 UFA786843 UOW786843 UYS786843 VIO786843 VSK786843 WCG786843 WMC786843 WVY786843 JM852379 TI852379 ADE852379 ANA852379 AWW852379 BGS852379 BQO852379 CAK852379 CKG852379 CUC852379 DDY852379 DNU852379 DXQ852379 EHM852379 ERI852379 FBE852379 FLA852379 FUW852379 GES852379 GOO852379 GYK852379 HIG852379 HSC852379 IBY852379 ILU852379 IVQ852379 JFM852379 JPI852379 JZE852379 KJA852379 KSW852379 LCS852379 LMO852379 LWK852379 MGG852379 MQC852379 MZY852379 NJU852379 NTQ852379 ODM852379 ONI852379 OXE852379 PHA852379 PQW852379 QAS852379 QKO852379 QUK852379 REG852379 ROC852379 RXY852379 SHU852379 SRQ852379 TBM852379 TLI852379 TVE852379 UFA852379 UOW852379 UYS852379 VIO852379 VSK852379 WCG852379 WMC852379 WVY852379 JM917915 TI917915 ADE917915 ANA917915 AWW917915 BGS917915 BQO917915 CAK917915 CKG917915 CUC917915 DDY917915 DNU917915 DXQ917915 EHM917915 ERI917915 FBE917915 FLA917915 FUW917915 GES917915 GOO917915 GYK917915 HIG917915 HSC917915 IBY917915 ILU917915 IVQ917915 JFM917915 JPI917915 JZE917915 KJA917915 KSW917915 LCS917915 LMO917915 LWK917915 MGG917915 MQC917915 MZY917915 NJU917915 NTQ917915 ODM917915 ONI917915 OXE917915 PHA917915 PQW917915 QAS917915 QKO917915 QUK917915 REG917915 ROC917915 RXY917915 SHU917915 SRQ917915 TBM917915 TLI917915 TVE917915 UFA917915 UOW917915 UYS917915 VIO917915 VSK917915 WCG917915 WMC917915 WVY917915 JM983451 TI983451 ADE983451 ANA983451 AWW983451 BGS983451 BQO983451 CAK983451 CKG983451 CUC983451 DDY983451 DNU983451 DXQ983451 EHM983451 ERI983451 FBE983451 FLA983451 FUW983451 GES983451 GOO983451 GYK983451 HIG983451 HSC983451 IBY983451 ILU983451 IVQ983451 JFM983451 JPI983451 JZE983451 KJA983451 KSW983451 LCS983451 LMO983451 LWK983451 MGG983451 MQC983451 MZY983451 NJU983451 NTQ983451 ODM983451 ONI983451 OXE983451 PHA983451 PQW983451 QAS983451 QKO983451 QUK983451 REG983451 ROC983451 RXY983451 SHU983451 SRQ983451 TBM983451 TLI983451 TVE983451 UFA983451 UOW983451 UYS983451 VIO983451 VSK983451 WCG983451 WMC983451 WVY983451 JM65976 TI65976 ADE65976 ANA65976 AWW65976 BGS65976 BQO65976 CAK65976 CKG65976 CUC65976 DDY65976 DNU65976 DXQ65976 EHM65976 ERI65976 FBE65976 FLA65976 FUW65976 GES65976 GOO65976 GYK65976 HIG65976 HSC65976 IBY65976 ILU65976 IVQ65976 JFM65976 JPI65976 JZE65976 KJA65976 KSW65976 LCS65976 LMO65976 LWK65976 MGG65976 MQC65976 MZY65976 NJU65976 NTQ65976 ODM65976 ONI65976 OXE65976 PHA65976 PQW65976 QAS65976 QKO65976 QUK65976 REG65976 ROC65976 RXY65976 SHU65976 SRQ65976 TBM65976 TLI65976 TVE65976 UFA65976 UOW65976 UYS65976 VIO65976 VSK65976 WCG65976 WMC65976 WVY65976 JM131512 TI131512 ADE131512 ANA131512 AWW131512 BGS131512 BQO131512 CAK131512 CKG131512 CUC131512 DDY131512 DNU131512 DXQ131512 EHM131512 ERI131512 FBE131512 FLA131512 FUW131512 GES131512 GOO131512 GYK131512 HIG131512 HSC131512 IBY131512 ILU131512 IVQ131512 JFM131512 JPI131512 JZE131512 KJA131512 KSW131512 LCS131512 LMO131512 LWK131512 MGG131512 MQC131512 MZY131512 NJU131512 NTQ131512 ODM131512 ONI131512 OXE131512 PHA131512 PQW131512 QAS131512 QKO131512 QUK131512 REG131512 ROC131512 RXY131512 SHU131512 SRQ131512 TBM131512 TLI131512 TVE131512 UFA131512 UOW131512 UYS131512 VIO131512 VSK131512 WCG131512 WMC131512 WVY131512 JM197048 TI197048 ADE197048 ANA197048 AWW197048 BGS197048 BQO197048 CAK197048 CKG197048 CUC197048 DDY197048 DNU197048 DXQ197048 EHM197048 ERI197048 FBE197048 FLA197048 FUW197048 GES197048 GOO197048 GYK197048 HIG197048 HSC197048 IBY197048 ILU197048 IVQ197048 JFM197048 JPI197048 JZE197048 KJA197048 KSW197048 LCS197048 LMO197048 LWK197048 MGG197048 MQC197048 MZY197048 NJU197048 NTQ197048 ODM197048 ONI197048 OXE197048 PHA197048 PQW197048 QAS197048 QKO197048 QUK197048 REG197048 ROC197048 RXY197048 SHU197048 SRQ197048 TBM197048 TLI197048 TVE197048 UFA197048 UOW197048 UYS197048 VIO197048 VSK197048 WCG197048 WMC197048 WVY197048 JM262584 TI262584 ADE262584 ANA262584 AWW262584 BGS262584 BQO262584 CAK262584 CKG262584 CUC262584 DDY262584 DNU262584 DXQ262584 EHM262584 ERI262584 FBE262584 FLA262584 FUW262584 GES262584 GOO262584 GYK262584 HIG262584 HSC262584 IBY262584 ILU262584 IVQ262584 JFM262584 JPI262584 JZE262584 KJA262584 KSW262584 LCS262584 LMO262584 LWK262584 MGG262584 MQC262584 MZY262584 NJU262584 NTQ262584 ODM262584 ONI262584 OXE262584 PHA262584 PQW262584 QAS262584 QKO262584 QUK262584 REG262584 ROC262584 RXY262584 SHU262584 SRQ262584 TBM262584 TLI262584 TVE262584 UFA262584 UOW262584 UYS262584 VIO262584 VSK262584 WCG262584 WMC262584 WVY262584 JM328120 TI328120 ADE328120 ANA328120 AWW328120 BGS328120 BQO328120 CAK328120 CKG328120 CUC328120 DDY328120 DNU328120 DXQ328120 EHM328120 ERI328120 FBE328120 FLA328120 FUW328120 GES328120 GOO328120 GYK328120 HIG328120 HSC328120 IBY328120 ILU328120 IVQ328120 JFM328120 JPI328120 JZE328120 KJA328120 KSW328120 LCS328120 LMO328120 LWK328120 MGG328120 MQC328120 MZY328120 NJU328120 NTQ328120 ODM328120 ONI328120 OXE328120 PHA328120 PQW328120 QAS328120 QKO328120 QUK328120 REG328120 ROC328120 RXY328120 SHU328120 SRQ328120 TBM328120 TLI328120 TVE328120 UFA328120 UOW328120 UYS328120 VIO328120 VSK328120 WCG328120 WMC328120 WVY328120 JM393656 TI393656 ADE393656 ANA393656 AWW393656 BGS393656 BQO393656 CAK393656 CKG393656 CUC393656 DDY393656 DNU393656 DXQ393656 EHM393656 ERI393656 FBE393656 FLA393656 FUW393656 GES393656 GOO393656 GYK393656 HIG393656 HSC393656 IBY393656 ILU393656 IVQ393656 JFM393656 JPI393656 JZE393656 KJA393656 KSW393656 LCS393656 LMO393656 LWK393656 MGG393656 MQC393656 MZY393656 NJU393656 NTQ393656 ODM393656 ONI393656 OXE393656 PHA393656 PQW393656 QAS393656 QKO393656 QUK393656 REG393656 ROC393656 RXY393656 SHU393656 SRQ393656 TBM393656 TLI393656 TVE393656 UFA393656 UOW393656 UYS393656 VIO393656 VSK393656 WCG393656 WMC393656 WVY393656 JM459192 TI459192 ADE459192 ANA459192 AWW459192 BGS459192 BQO459192 CAK459192 CKG459192 CUC459192 DDY459192 DNU459192 DXQ459192 EHM459192 ERI459192 FBE459192 FLA459192 FUW459192 GES459192 GOO459192 GYK459192 HIG459192 HSC459192 IBY459192 ILU459192 IVQ459192 JFM459192 JPI459192 JZE459192 KJA459192 KSW459192 LCS459192 LMO459192 LWK459192 MGG459192 MQC459192 MZY459192 NJU459192 NTQ459192 ODM459192 ONI459192 OXE459192 PHA459192 PQW459192 QAS459192 QKO459192 QUK459192 REG459192 ROC459192 RXY459192 SHU459192 SRQ459192 TBM459192 TLI459192 TVE459192 UFA459192 UOW459192 UYS459192 VIO459192 VSK459192 WCG459192 WMC459192 WVY459192 JM524728 TI524728 ADE524728 ANA524728 AWW524728 BGS524728 BQO524728 CAK524728 CKG524728 CUC524728 DDY524728 DNU524728 DXQ524728 EHM524728 ERI524728 FBE524728 FLA524728 FUW524728 GES524728 GOO524728 GYK524728 HIG524728 HSC524728 IBY524728 ILU524728 IVQ524728 JFM524728 JPI524728 JZE524728 KJA524728 KSW524728 LCS524728 LMO524728 LWK524728 MGG524728 MQC524728 MZY524728 NJU524728 NTQ524728 ODM524728 ONI524728 OXE524728 PHA524728 PQW524728 QAS524728 QKO524728 QUK524728 REG524728 ROC524728 RXY524728 SHU524728 SRQ524728 TBM524728 TLI524728 TVE524728 UFA524728 UOW524728 UYS524728 VIO524728 VSK524728 WCG524728 WMC524728 WVY524728 JM590264 TI590264 ADE590264 ANA590264 AWW590264 BGS590264 BQO590264 CAK590264 CKG590264 CUC590264 DDY590264 DNU590264 DXQ590264 EHM590264 ERI590264 FBE590264 FLA590264 FUW590264 GES590264 GOO590264 GYK590264 HIG590264 HSC590264 IBY590264 ILU590264 IVQ590264 JFM590264 JPI590264 JZE590264 KJA590264 KSW590264 LCS590264 LMO590264 LWK590264 MGG590264 MQC590264 MZY590264 NJU590264 NTQ590264 ODM590264 ONI590264 OXE590264 PHA590264 PQW590264 QAS590264 QKO590264 QUK590264 REG590264 ROC590264 RXY590264 SHU590264 SRQ590264 TBM590264 TLI590264 TVE590264 UFA590264 UOW590264 UYS590264 VIO590264 VSK590264 WCG590264 WMC590264 WVY590264 JM655800 TI655800 ADE655800 ANA655800 AWW655800 BGS655800 BQO655800 CAK655800 CKG655800 CUC655800 DDY655800 DNU655800 DXQ655800 EHM655800 ERI655800 FBE655800 FLA655800 FUW655800 GES655800 GOO655800 GYK655800 HIG655800 HSC655800 IBY655800 ILU655800 IVQ655800 JFM655800 JPI655800 JZE655800 KJA655800 KSW655800 LCS655800 LMO655800 LWK655800 MGG655800 MQC655800 MZY655800 NJU655800 NTQ655800 ODM655800 ONI655800 OXE655800 PHA655800 PQW655800 QAS655800 QKO655800 QUK655800 REG655800 ROC655800 RXY655800 SHU655800 SRQ655800 TBM655800 TLI655800 TVE655800 UFA655800 UOW655800 UYS655800 VIO655800 VSK655800 WCG655800 WMC655800 WVY655800 JM721336 TI721336 ADE721336 ANA721336 AWW721336 BGS721336 BQO721336 CAK721336 CKG721336 CUC721336 DDY721336 DNU721336 DXQ721336 EHM721336 ERI721336 FBE721336 FLA721336 FUW721336 GES721336 GOO721336 GYK721336 HIG721336 HSC721336 IBY721336 ILU721336 IVQ721336 JFM721336 JPI721336 JZE721336 KJA721336 KSW721336 LCS721336 LMO721336 LWK721336 MGG721336 MQC721336 MZY721336 NJU721336 NTQ721336 ODM721336 ONI721336 OXE721336 PHA721336 PQW721336 QAS721336 QKO721336 QUK721336 REG721336 ROC721336 RXY721336 SHU721336 SRQ721336 TBM721336 TLI721336 TVE721336 UFA721336 UOW721336 UYS721336 VIO721336 VSK721336 WCG721336 WMC721336 WVY721336 JM786872 TI786872 ADE786872 ANA786872 AWW786872 BGS786872 BQO786872 CAK786872 CKG786872 CUC786872 DDY786872 DNU786872 DXQ786872 EHM786872 ERI786872 FBE786872 FLA786872 FUW786872 GES786872 GOO786872 GYK786872 HIG786872 HSC786872 IBY786872 ILU786872 IVQ786872 JFM786872 JPI786872 JZE786872 KJA786872 KSW786872 LCS786872 LMO786872 LWK786872 MGG786872 MQC786872 MZY786872 NJU786872 NTQ786872 ODM786872 ONI786872 OXE786872 PHA786872 PQW786872 QAS786872 QKO786872 QUK786872 REG786872 ROC786872 RXY786872 SHU786872 SRQ786872 TBM786872 TLI786872 TVE786872 UFA786872 UOW786872 UYS786872 VIO786872 VSK786872 WCG786872 WMC786872 WVY786872 JM852408 TI852408 ADE852408 ANA852408 AWW852408 BGS852408 BQO852408 CAK852408 CKG852408 CUC852408 DDY852408 DNU852408 DXQ852408 EHM852408 ERI852408 FBE852408 FLA852408 FUW852408 GES852408 GOO852408 GYK852408 HIG852408 HSC852408 IBY852408 ILU852408 IVQ852408 JFM852408 JPI852408 JZE852408 KJA852408 KSW852408 LCS852408 LMO852408 LWK852408 MGG852408 MQC852408 MZY852408 NJU852408 NTQ852408 ODM852408 ONI852408 OXE852408 PHA852408 PQW852408 QAS852408 QKO852408 QUK852408 REG852408 ROC852408 RXY852408 SHU852408 SRQ852408 TBM852408 TLI852408 TVE852408 UFA852408 UOW852408 UYS852408 VIO852408 VSK852408 WCG852408 WMC852408 WVY852408 JM917944 TI917944 ADE917944 ANA917944 AWW917944 BGS917944 BQO917944 CAK917944 CKG917944 CUC917944 DDY917944 DNU917944 DXQ917944 EHM917944 ERI917944 FBE917944 FLA917944 FUW917944 GES917944 GOO917944 GYK917944 HIG917944 HSC917944 IBY917944 ILU917944 IVQ917944 JFM917944 JPI917944 JZE917944 KJA917944 KSW917944 LCS917944 LMO917944 LWK917944 MGG917944 MQC917944 MZY917944 NJU917944 NTQ917944 ODM917944 ONI917944 OXE917944 PHA917944 PQW917944 QAS917944 QKO917944 QUK917944 REG917944 ROC917944 RXY917944 SHU917944 SRQ917944 TBM917944 TLI917944 TVE917944 UFA917944 UOW917944 UYS917944 VIO917944 VSK917944 WCG917944 WMC917944 WVY917944 JM983480 TI983480 ADE983480 ANA983480 AWW983480 BGS983480 BQO983480 CAK983480 CKG983480 CUC983480 DDY983480 DNU983480 DXQ983480 EHM983480 ERI983480 FBE983480 FLA983480 FUW983480 GES983480 GOO983480 GYK983480 HIG983480 HSC983480 IBY983480 ILU983480 IVQ983480 JFM983480 JPI983480 JZE983480 KJA983480 KSW983480 LCS983480 LMO983480 LWK983480 MGG983480 MQC983480 MZY983480 NJU983480 NTQ983480 ODM983480 ONI983480 OXE983480 PHA983480 PQW983480 QAS983480 QKO983480 QUK983480 REG983480 ROC983480 RXY983480 SHU983480 SRQ983480 TBM983480 TLI983480 TVE983480 UFA983480 UOW983480 UYS983480 VIO983480 VSK983480 WCG983480 WMC983480 WVY983480 JM65804:JM65805 TI65804:TI65805 ADE65804:ADE65805 ANA65804:ANA65805 AWW65804:AWW65805 BGS65804:BGS65805 BQO65804:BQO65805 CAK65804:CAK65805 CKG65804:CKG65805 CUC65804:CUC65805 DDY65804:DDY65805 DNU65804:DNU65805 DXQ65804:DXQ65805 EHM65804:EHM65805 ERI65804:ERI65805 FBE65804:FBE65805 FLA65804:FLA65805 FUW65804:FUW65805 GES65804:GES65805 GOO65804:GOO65805 GYK65804:GYK65805 HIG65804:HIG65805 HSC65804:HSC65805 IBY65804:IBY65805 ILU65804:ILU65805 IVQ65804:IVQ65805 JFM65804:JFM65805 JPI65804:JPI65805 JZE65804:JZE65805 KJA65804:KJA65805 KSW65804:KSW65805 LCS65804:LCS65805 LMO65804:LMO65805 LWK65804:LWK65805 MGG65804:MGG65805 MQC65804:MQC65805 MZY65804:MZY65805 NJU65804:NJU65805 NTQ65804:NTQ65805 ODM65804:ODM65805 ONI65804:ONI65805 OXE65804:OXE65805 PHA65804:PHA65805 PQW65804:PQW65805 QAS65804:QAS65805 QKO65804:QKO65805 QUK65804:QUK65805 REG65804:REG65805 ROC65804:ROC65805 RXY65804:RXY65805 SHU65804:SHU65805 SRQ65804:SRQ65805 TBM65804:TBM65805 TLI65804:TLI65805 TVE65804:TVE65805 UFA65804:UFA65805 UOW65804:UOW65805 UYS65804:UYS65805 VIO65804:VIO65805 VSK65804:VSK65805 WCG65804:WCG65805 WMC65804:WMC65805 WVY65804:WVY65805 JM131340:JM131341 TI131340:TI131341 ADE131340:ADE131341 ANA131340:ANA131341 AWW131340:AWW131341 BGS131340:BGS131341 BQO131340:BQO131341 CAK131340:CAK131341 CKG131340:CKG131341 CUC131340:CUC131341 DDY131340:DDY131341 DNU131340:DNU131341 DXQ131340:DXQ131341 EHM131340:EHM131341 ERI131340:ERI131341 FBE131340:FBE131341 FLA131340:FLA131341 FUW131340:FUW131341 GES131340:GES131341 GOO131340:GOO131341 GYK131340:GYK131341 HIG131340:HIG131341 HSC131340:HSC131341 IBY131340:IBY131341 ILU131340:ILU131341 IVQ131340:IVQ131341 JFM131340:JFM131341 JPI131340:JPI131341 JZE131340:JZE131341 KJA131340:KJA131341 KSW131340:KSW131341 LCS131340:LCS131341 LMO131340:LMO131341 LWK131340:LWK131341 MGG131340:MGG131341 MQC131340:MQC131341 MZY131340:MZY131341 NJU131340:NJU131341 NTQ131340:NTQ131341 ODM131340:ODM131341 ONI131340:ONI131341 OXE131340:OXE131341 PHA131340:PHA131341 PQW131340:PQW131341 QAS131340:QAS131341 QKO131340:QKO131341 QUK131340:QUK131341 REG131340:REG131341 ROC131340:ROC131341 RXY131340:RXY131341 SHU131340:SHU131341 SRQ131340:SRQ131341 TBM131340:TBM131341 TLI131340:TLI131341 TVE131340:TVE131341 UFA131340:UFA131341 UOW131340:UOW131341 UYS131340:UYS131341 VIO131340:VIO131341 VSK131340:VSK131341 WCG131340:WCG131341 WMC131340:WMC131341 WVY131340:WVY131341 JM196876:JM196877 TI196876:TI196877 ADE196876:ADE196877 ANA196876:ANA196877 AWW196876:AWW196877 BGS196876:BGS196877 BQO196876:BQO196877 CAK196876:CAK196877 CKG196876:CKG196877 CUC196876:CUC196877 DDY196876:DDY196877 DNU196876:DNU196877 DXQ196876:DXQ196877 EHM196876:EHM196877 ERI196876:ERI196877 FBE196876:FBE196877 FLA196876:FLA196877 FUW196876:FUW196877 GES196876:GES196877 GOO196876:GOO196877 GYK196876:GYK196877 HIG196876:HIG196877 HSC196876:HSC196877 IBY196876:IBY196877 ILU196876:ILU196877 IVQ196876:IVQ196877 JFM196876:JFM196877 JPI196876:JPI196877 JZE196876:JZE196877 KJA196876:KJA196877 KSW196876:KSW196877 LCS196876:LCS196877 LMO196876:LMO196877 LWK196876:LWK196877 MGG196876:MGG196877 MQC196876:MQC196877 MZY196876:MZY196877 NJU196876:NJU196877 NTQ196876:NTQ196877 ODM196876:ODM196877 ONI196876:ONI196877 OXE196876:OXE196877 PHA196876:PHA196877 PQW196876:PQW196877 QAS196876:QAS196877 QKO196876:QKO196877 QUK196876:QUK196877 REG196876:REG196877 ROC196876:ROC196877 RXY196876:RXY196877 SHU196876:SHU196877 SRQ196876:SRQ196877 TBM196876:TBM196877 TLI196876:TLI196877 TVE196876:TVE196877 UFA196876:UFA196877 UOW196876:UOW196877 UYS196876:UYS196877 VIO196876:VIO196877 VSK196876:VSK196877 WCG196876:WCG196877 WMC196876:WMC196877 WVY196876:WVY196877 JM262412:JM262413 TI262412:TI262413 ADE262412:ADE262413 ANA262412:ANA262413 AWW262412:AWW262413 BGS262412:BGS262413 BQO262412:BQO262413 CAK262412:CAK262413 CKG262412:CKG262413 CUC262412:CUC262413 DDY262412:DDY262413 DNU262412:DNU262413 DXQ262412:DXQ262413 EHM262412:EHM262413 ERI262412:ERI262413 FBE262412:FBE262413 FLA262412:FLA262413 FUW262412:FUW262413 GES262412:GES262413 GOO262412:GOO262413 GYK262412:GYK262413 HIG262412:HIG262413 HSC262412:HSC262413 IBY262412:IBY262413 ILU262412:ILU262413 IVQ262412:IVQ262413 JFM262412:JFM262413 JPI262412:JPI262413 JZE262412:JZE262413 KJA262412:KJA262413 KSW262412:KSW262413 LCS262412:LCS262413 LMO262412:LMO262413 LWK262412:LWK262413 MGG262412:MGG262413 MQC262412:MQC262413 MZY262412:MZY262413 NJU262412:NJU262413 NTQ262412:NTQ262413 ODM262412:ODM262413 ONI262412:ONI262413 OXE262412:OXE262413 PHA262412:PHA262413 PQW262412:PQW262413 QAS262412:QAS262413 QKO262412:QKO262413 QUK262412:QUK262413 REG262412:REG262413 ROC262412:ROC262413 RXY262412:RXY262413 SHU262412:SHU262413 SRQ262412:SRQ262413 TBM262412:TBM262413 TLI262412:TLI262413 TVE262412:TVE262413 UFA262412:UFA262413 UOW262412:UOW262413 UYS262412:UYS262413 VIO262412:VIO262413 VSK262412:VSK262413 WCG262412:WCG262413 WMC262412:WMC262413 WVY262412:WVY262413 JM327948:JM327949 TI327948:TI327949 ADE327948:ADE327949 ANA327948:ANA327949 AWW327948:AWW327949 BGS327948:BGS327949 BQO327948:BQO327949 CAK327948:CAK327949 CKG327948:CKG327949 CUC327948:CUC327949 DDY327948:DDY327949 DNU327948:DNU327949 DXQ327948:DXQ327949 EHM327948:EHM327949 ERI327948:ERI327949 FBE327948:FBE327949 FLA327948:FLA327949 FUW327948:FUW327949 GES327948:GES327949 GOO327948:GOO327949 GYK327948:GYK327949 HIG327948:HIG327949 HSC327948:HSC327949 IBY327948:IBY327949 ILU327948:ILU327949 IVQ327948:IVQ327949 JFM327948:JFM327949 JPI327948:JPI327949 JZE327948:JZE327949 KJA327948:KJA327949 KSW327948:KSW327949 LCS327948:LCS327949 LMO327948:LMO327949 LWK327948:LWK327949 MGG327948:MGG327949 MQC327948:MQC327949 MZY327948:MZY327949 NJU327948:NJU327949 NTQ327948:NTQ327949 ODM327948:ODM327949 ONI327948:ONI327949 OXE327948:OXE327949 PHA327948:PHA327949 PQW327948:PQW327949 QAS327948:QAS327949 QKO327948:QKO327949 QUK327948:QUK327949 REG327948:REG327949 ROC327948:ROC327949 RXY327948:RXY327949 SHU327948:SHU327949 SRQ327948:SRQ327949 TBM327948:TBM327949 TLI327948:TLI327949 TVE327948:TVE327949 UFA327948:UFA327949 UOW327948:UOW327949 UYS327948:UYS327949 VIO327948:VIO327949 VSK327948:VSK327949 WCG327948:WCG327949 WMC327948:WMC327949 WVY327948:WVY327949 JM393484:JM393485 TI393484:TI393485 ADE393484:ADE393485 ANA393484:ANA393485 AWW393484:AWW393485 BGS393484:BGS393485 BQO393484:BQO393485 CAK393484:CAK393485 CKG393484:CKG393485 CUC393484:CUC393485 DDY393484:DDY393485 DNU393484:DNU393485 DXQ393484:DXQ393485 EHM393484:EHM393485 ERI393484:ERI393485 FBE393484:FBE393485 FLA393484:FLA393485 FUW393484:FUW393485 GES393484:GES393485 GOO393484:GOO393485 GYK393484:GYK393485 HIG393484:HIG393485 HSC393484:HSC393485 IBY393484:IBY393485 ILU393484:ILU393485 IVQ393484:IVQ393485 JFM393484:JFM393485 JPI393484:JPI393485 JZE393484:JZE393485 KJA393484:KJA393485 KSW393484:KSW393485 LCS393484:LCS393485 LMO393484:LMO393485 LWK393484:LWK393485 MGG393484:MGG393485 MQC393484:MQC393485 MZY393484:MZY393485 NJU393484:NJU393485 NTQ393484:NTQ393485 ODM393484:ODM393485 ONI393484:ONI393485 OXE393484:OXE393485 PHA393484:PHA393485 PQW393484:PQW393485 QAS393484:QAS393485 QKO393484:QKO393485 QUK393484:QUK393485 REG393484:REG393485 ROC393484:ROC393485 RXY393484:RXY393485 SHU393484:SHU393485 SRQ393484:SRQ393485 TBM393484:TBM393485 TLI393484:TLI393485 TVE393484:TVE393485 UFA393484:UFA393485 UOW393484:UOW393485 UYS393484:UYS393485 VIO393484:VIO393485 VSK393484:VSK393485 WCG393484:WCG393485 WMC393484:WMC393485 WVY393484:WVY393485 JM459020:JM459021 TI459020:TI459021 ADE459020:ADE459021 ANA459020:ANA459021 AWW459020:AWW459021 BGS459020:BGS459021 BQO459020:BQO459021 CAK459020:CAK459021 CKG459020:CKG459021 CUC459020:CUC459021 DDY459020:DDY459021 DNU459020:DNU459021 DXQ459020:DXQ459021 EHM459020:EHM459021 ERI459020:ERI459021 FBE459020:FBE459021 FLA459020:FLA459021 FUW459020:FUW459021 GES459020:GES459021 GOO459020:GOO459021 GYK459020:GYK459021 HIG459020:HIG459021 HSC459020:HSC459021 IBY459020:IBY459021 ILU459020:ILU459021 IVQ459020:IVQ459021 JFM459020:JFM459021 JPI459020:JPI459021 JZE459020:JZE459021 KJA459020:KJA459021 KSW459020:KSW459021 LCS459020:LCS459021 LMO459020:LMO459021 LWK459020:LWK459021 MGG459020:MGG459021 MQC459020:MQC459021 MZY459020:MZY459021 NJU459020:NJU459021 NTQ459020:NTQ459021 ODM459020:ODM459021 ONI459020:ONI459021 OXE459020:OXE459021 PHA459020:PHA459021 PQW459020:PQW459021 QAS459020:QAS459021 QKO459020:QKO459021 QUK459020:QUK459021 REG459020:REG459021 ROC459020:ROC459021 RXY459020:RXY459021 SHU459020:SHU459021 SRQ459020:SRQ459021 TBM459020:TBM459021 TLI459020:TLI459021 TVE459020:TVE459021 UFA459020:UFA459021 UOW459020:UOW459021 UYS459020:UYS459021 VIO459020:VIO459021 VSK459020:VSK459021 WCG459020:WCG459021 WMC459020:WMC459021 WVY459020:WVY459021 JM524556:JM524557 TI524556:TI524557 ADE524556:ADE524557 ANA524556:ANA524557 AWW524556:AWW524557 BGS524556:BGS524557 BQO524556:BQO524557 CAK524556:CAK524557 CKG524556:CKG524557 CUC524556:CUC524557 DDY524556:DDY524557 DNU524556:DNU524557 DXQ524556:DXQ524557 EHM524556:EHM524557 ERI524556:ERI524557 FBE524556:FBE524557 FLA524556:FLA524557 FUW524556:FUW524557 GES524556:GES524557 GOO524556:GOO524557 GYK524556:GYK524557 HIG524556:HIG524557 HSC524556:HSC524557 IBY524556:IBY524557 ILU524556:ILU524557 IVQ524556:IVQ524557 JFM524556:JFM524557 JPI524556:JPI524557 JZE524556:JZE524557 KJA524556:KJA524557 KSW524556:KSW524557 LCS524556:LCS524557 LMO524556:LMO524557 LWK524556:LWK524557 MGG524556:MGG524557 MQC524556:MQC524557 MZY524556:MZY524557 NJU524556:NJU524557 NTQ524556:NTQ524557 ODM524556:ODM524557 ONI524556:ONI524557 OXE524556:OXE524557 PHA524556:PHA524557 PQW524556:PQW524557 QAS524556:QAS524557 QKO524556:QKO524557 QUK524556:QUK524557 REG524556:REG524557 ROC524556:ROC524557 RXY524556:RXY524557 SHU524556:SHU524557 SRQ524556:SRQ524557 TBM524556:TBM524557 TLI524556:TLI524557 TVE524556:TVE524557 UFA524556:UFA524557 UOW524556:UOW524557 UYS524556:UYS524557 VIO524556:VIO524557 VSK524556:VSK524557 WCG524556:WCG524557 WMC524556:WMC524557 WVY524556:WVY524557 JM590092:JM590093 TI590092:TI590093 ADE590092:ADE590093 ANA590092:ANA590093 AWW590092:AWW590093 BGS590092:BGS590093 BQO590092:BQO590093 CAK590092:CAK590093 CKG590092:CKG590093 CUC590092:CUC590093 DDY590092:DDY590093 DNU590092:DNU590093 DXQ590092:DXQ590093 EHM590092:EHM590093 ERI590092:ERI590093 FBE590092:FBE590093 FLA590092:FLA590093 FUW590092:FUW590093 GES590092:GES590093 GOO590092:GOO590093 GYK590092:GYK590093 HIG590092:HIG590093 HSC590092:HSC590093 IBY590092:IBY590093 ILU590092:ILU590093 IVQ590092:IVQ590093 JFM590092:JFM590093 JPI590092:JPI590093 JZE590092:JZE590093 KJA590092:KJA590093 KSW590092:KSW590093 LCS590092:LCS590093 LMO590092:LMO590093 LWK590092:LWK590093 MGG590092:MGG590093 MQC590092:MQC590093 MZY590092:MZY590093 NJU590092:NJU590093 NTQ590092:NTQ590093 ODM590092:ODM590093 ONI590092:ONI590093 OXE590092:OXE590093 PHA590092:PHA590093 PQW590092:PQW590093 QAS590092:QAS590093 QKO590092:QKO590093 QUK590092:QUK590093 REG590092:REG590093 ROC590092:ROC590093 RXY590092:RXY590093 SHU590092:SHU590093 SRQ590092:SRQ590093 TBM590092:TBM590093 TLI590092:TLI590093 TVE590092:TVE590093 UFA590092:UFA590093 UOW590092:UOW590093 UYS590092:UYS590093 VIO590092:VIO590093 VSK590092:VSK590093 WCG590092:WCG590093 WMC590092:WMC590093 WVY590092:WVY590093 JM655628:JM655629 TI655628:TI655629 ADE655628:ADE655629 ANA655628:ANA655629 AWW655628:AWW655629 BGS655628:BGS655629 BQO655628:BQO655629 CAK655628:CAK655629 CKG655628:CKG655629 CUC655628:CUC655629 DDY655628:DDY655629 DNU655628:DNU655629 DXQ655628:DXQ655629 EHM655628:EHM655629 ERI655628:ERI655629 FBE655628:FBE655629 FLA655628:FLA655629 FUW655628:FUW655629 GES655628:GES655629 GOO655628:GOO655629 GYK655628:GYK655629 HIG655628:HIG655629 HSC655628:HSC655629 IBY655628:IBY655629 ILU655628:ILU655629 IVQ655628:IVQ655629 JFM655628:JFM655629 JPI655628:JPI655629 JZE655628:JZE655629 KJA655628:KJA655629 KSW655628:KSW655629 LCS655628:LCS655629 LMO655628:LMO655629 LWK655628:LWK655629 MGG655628:MGG655629 MQC655628:MQC655629 MZY655628:MZY655629 NJU655628:NJU655629 NTQ655628:NTQ655629 ODM655628:ODM655629 ONI655628:ONI655629 OXE655628:OXE655629 PHA655628:PHA655629 PQW655628:PQW655629 QAS655628:QAS655629 QKO655628:QKO655629 QUK655628:QUK655629 REG655628:REG655629 ROC655628:ROC655629 RXY655628:RXY655629 SHU655628:SHU655629 SRQ655628:SRQ655629 TBM655628:TBM655629 TLI655628:TLI655629 TVE655628:TVE655629 UFA655628:UFA655629 UOW655628:UOW655629 UYS655628:UYS655629 VIO655628:VIO655629 VSK655628:VSK655629 WCG655628:WCG655629 WMC655628:WMC655629 WVY655628:WVY655629 JM721164:JM721165 TI721164:TI721165 ADE721164:ADE721165 ANA721164:ANA721165 AWW721164:AWW721165 BGS721164:BGS721165 BQO721164:BQO721165 CAK721164:CAK721165 CKG721164:CKG721165 CUC721164:CUC721165 DDY721164:DDY721165 DNU721164:DNU721165 DXQ721164:DXQ721165 EHM721164:EHM721165 ERI721164:ERI721165 FBE721164:FBE721165 FLA721164:FLA721165 FUW721164:FUW721165 GES721164:GES721165 GOO721164:GOO721165 GYK721164:GYK721165 HIG721164:HIG721165 HSC721164:HSC721165 IBY721164:IBY721165 ILU721164:ILU721165 IVQ721164:IVQ721165 JFM721164:JFM721165 JPI721164:JPI721165 JZE721164:JZE721165 KJA721164:KJA721165 KSW721164:KSW721165 LCS721164:LCS721165 LMO721164:LMO721165 LWK721164:LWK721165 MGG721164:MGG721165 MQC721164:MQC721165 MZY721164:MZY721165 NJU721164:NJU721165 NTQ721164:NTQ721165 ODM721164:ODM721165 ONI721164:ONI721165 OXE721164:OXE721165 PHA721164:PHA721165 PQW721164:PQW721165 QAS721164:QAS721165 QKO721164:QKO721165 QUK721164:QUK721165 REG721164:REG721165 ROC721164:ROC721165 RXY721164:RXY721165 SHU721164:SHU721165 SRQ721164:SRQ721165 TBM721164:TBM721165 TLI721164:TLI721165 TVE721164:TVE721165 UFA721164:UFA721165 UOW721164:UOW721165 UYS721164:UYS721165 VIO721164:VIO721165 VSK721164:VSK721165 WCG721164:WCG721165 WMC721164:WMC721165 WVY721164:WVY721165 JM786700:JM786701 TI786700:TI786701 ADE786700:ADE786701 ANA786700:ANA786701 AWW786700:AWW786701 BGS786700:BGS786701 BQO786700:BQO786701 CAK786700:CAK786701 CKG786700:CKG786701 CUC786700:CUC786701 DDY786700:DDY786701 DNU786700:DNU786701 DXQ786700:DXQ786701 EHM786700:EHM786701 ERI786700:ERI786701 FBE786700:FBE786701 FLA786700:FLA786701 FUW786700:FUW786701 GES786700:GES786701 GOO786700:GOO786701 GYK786700:GYK786701 HIG786700:HIG786701 HSC786700:HSC786701 IBY786700:IBY786701 ILU786700:ILU786701 IVQ786700:IVQ786701 JFM786700:JFM786701 JPI786700:JPI786701 JZE786700:JZE786701 KJA786700:KJA786701 KSW786700:KSW786701 LCS786700:LCS786701 LMO786700:LMO786701 LWK786700:LWK786701 MGG786700:MGG786701 MQC786700:MQC786701 MZY786700:MZY786701 NJU786700:NJU786701 NTQ786700:NTQ786701 ODM786700:ODM786701 ONI786700:ONI786701 OXE786700:OXE786701 PHA786700:PHA786701 PQW786700:PQW786701 QAS786700:QAS786701 QKO786700:QKO786701 QUK786700:QUK786701 REG786700:REG786701 ROC786700:ROC786701 RXY786700:RXY786701 SHU786700:SHU786701 SRQ786700:SRQ786701 TBM786700:TBM786701 TLI786700:TLI786701 TVE786700:TVE786701 UFA786700:UFA786701 UOW786700:UOW786701 UYS786700:UYS786701 VIO786700:VIO786701 VSK786700:VSK786701 WCG786700:WCG786701 WMC786700:WMC786701 WVY786700:WVY786701 JM852236:JM852237 TI852236:TI852237 ADE852236:ADE852237 ANA852236:ANA852237 AWW852236:AWW852237 BGS852236:BGS852237 BQO852236:BQO852237 CAK852236:CAK852237 CKG852236:CKG852237 CUC852236:CUC852237 DDY852236:DDY852237 DNU852236:DNU852237 DXQ852236:DXQ852237 EHM852236:EHM852237 ERI852236:ERI852237 FBE852236:FBE852237 FLA852236:FLA852237 FUW852236:FUW852237 GES852236:GES852237 GOO852236:GOO852237 GYK852236:GYK852237 HIG852236:HIG852237 HSC852236:HSC852237 IBY852236:IBY852237 ILU852236:ILU852237 IVQ852236:IVQ852237 JFM852236:JFM852237 JPI852236:JPI852237 JZE852236:JZE852237 KJA852236:KJA852237 KSW852236:KSW852237 LCS852236:LCS852237 LMO852236:LMO852237 LWK852236:LWK852237 MGG852236:MGG852237 MQC852236:MQC852237 MZY852236:MZY852237 NJU852236:NJU852237 NTQ852236:NTQ852237 ODM852236:ODM852237 ONI852236:ONI852237 OXE852236:OXE852237 PHA852236:PHA852237 PQW852236:PQW852237 QAS852236:QAS852237 QKO852236:QKO852237 QUK852236:QUK852237 REG852236:REG852237 ROC852236:ROC852237 RXY852236:RXY852237 SHU852236:SHU852237 SRQ852236:SRQ852237 TBM852236:TBM852237 TLI852236:TLI852237 TVE852236:TVE852237 UFA852236:UFA852237 UOW852236:UOW852237 UYS852236:UYS852237 VIO852236:VIO852237 VSK852236:VSK852237 WCG852236:WCG852237 WMC852236:WMC852237 WVY852236:WVY852237 JM917772:JM917773 TI917772:TI917773 ADE917772:ADE917773 ANA917772:ANA917773 AWW917772:AWW917773 BGS917772:BGS917773 BQO917772:BQO917773 CAK917772:CAK917773 CKG917772:CKG917773 CUC917772:CUC917773 DDY917772:DDY917773 DNU917772:DNU917773 DXQ917772:DXQ917773 EHM917772:EHM917773 ERI917772:ERI917773 FBE917772:FBE917773 FLA917772:FLA917773 FUW917772:FUW917773 GES917772:GES917773 GOO917772:GOO917773 GYK917772:GYK917773 HIG917772:HIG917773 HSC917772:HSC917773 IBY917772:IBY917773 ILU917772:ILU917773 IVQ917772:IVQ917773 JFM917772:JFM917773 JPI917772:JPI917773 JZE917772:JZE917773 KJA917772:KJA917773 KSW917772:KSW917773 LCS917772:LCS917773 LMO917772:LMO917773 LWK917772:LWK917773 MGG917772:MGG917773 MQC917772:MQC917773 MZY917772:MZY917773 NJU917772:NJU917773 NTQ917772:NTQ917773 ODM917772:ODM917773 ONI917772:ONI917773 OXE917772:OXE917773 PHA917772:PHA917773 PQW917772:PQW917773 QAS917772:QAS917773 QKO917772:QKO917773 QUK917772:QUK917773 REG917772:REG917773 ROC917772:ROC917773 RXY917772:RXY917773 SHU917772:SHU917773 SRQ917772:SRQ917773 TBM917772:TBM917773 TLI917772:TLI917773 TVE917772:TVE917773 UFA917772:UFA917773 UOW917772:UOW917773 UYS917772:UYS917773 VIO917772:VIO917773 VSK917772:VSK917773 WCG917772:WCG917773 WMC917772:WMC917773 WVY917772:WVY917773 JM983308:JM983309 TI983308:TI983309 ADE983308:ADE983309 ANA983308:ANA983309 AWW983308:AWW983309 BGS983308:BGS983309 BQO983308:BQO983309 CAK983308:CAK983309 CKG983308:CKG983309 CUC983308:CUC983309 DDY983308:DDY983309 DNU983308:DNU983309 DXQ983308:DXQ983309 EHM983308:EHM983309 ERI983308:ERI983309 FBE983308:FBE983309 FLA983308:FLA983309 FUW983308:FUW983309 GES983308:GES983309 GOO983308:GOO983309 GYK983308:GYK983309 HIG983308:HIG983309 HSC983308:HSC983309 IBY983308:IBY983309 ILU983308:ILU983309 IVQ983308:IVQ983309 JFM983308:JFM983309 JPI983308:JPI983309 JZE983308:JZE983309 KJA983308:KJA983309 KSW983308:KSW983309 LCS983308:LCS983309 LMO983308:LMO983309 LWK983308:LWK983309 MGG983308:MGG983309 MQC983308:MQC983309 MZY983308:MZY983309 NJU983308:NJU983309 NTQ983308:NTQ983309 ODM983308:ODM983309 ONI983308:ONI983309 OXE983308:OXE983309 PHA983308:PHA983309 PQW983308:PQW983309 QAS983308:QAS983309 QKO983308:QKO983309 QUK983308:QUK983309 REG983308:REG983309 ROC983308:ROC983309 RXY983308:RXY983309 SHU983308:SHU983309 SRQ983308:SRQ983309 TBM983308:TBM983309 TLI983308:TLI983309 TVE983308:TVE983309 UFA983308:UFA983309 UOW983308:UOW983309 UYS983308:UYS983309 VIO983308:VIO983309 VSK983308:VSK983309 WCG983308:WCG983309 WMC983308:WMC983309 WVY983308:WVY983309 JM65997:JM65999 TI65997:TI65999 ADE65997:ADE65999 ANA65997:ANA65999 AWW65997:AWW65999 BGS65997:BGS65999 BQO65997:BQO65999 CAK65997:CAK65999 CKG65997:CKG65999 CUC65997:CUC65999 DDY65997:DDY65999 DNU65997:DNU65999 DXQ65997:DXQ65999 EHM65997:EHM65999 ERI65997:ERI65999 FBE65997:FBE65999 FLA65997:FLA65999 FUW65997:FUW65999 GES65997:GES65999 GOO65997:GOO65999 GYK65997:GYK65999 HIG65997:HIG65999 HSC65997:HSC65999 IBY65997:IBY65999 ILU65997:ILU65999 IVQ65997:IVQ65999 JFM65997:JFM65999 JPI65997:JPI65999 JZE65997:JZE65999 KJA65997:KJA65999 KSW65997:KSW65999 LCS65997:LCS65999 LMO65997:LMO65999 LWK65997:LWK65999 MGG65997:MGG65999 MQC65997:MQC65999 MZY65997:MZY65999 NJU65997:NJU65999 NTQ65997:NTQ65999 ODM65997:ODM65999 ONI65997:ONI65999 OXE65997:OXE65999 PHA65997:PHA65999 PQW65997:PQW65999 QAS65997:QAS65999 QKO65997:QKO65999 QUK65997:QUK65999 REG65997:REG65999 ROC65997:ROC65999 RXY65997:RXY65999 SHU65997:SHU65999 SRQ65997:SRQ65999 TBM65997:TBM65999 TLI65997:TLI65999 TVE65997:TVE65999 UFA65997:UFA65999 UOW65997:UOW65999 UYS65997:UYS65999 VIO65997:VIO65999 VSK65997:VSK65999 WCG65997:WCG65999 WMC65997:WMC65999 WVY65997:WVY65999 JM131533:JM131535 TI131533:TI131535 ADE131533:ADE131535 ANA131533:ANA131535 AWW131533:AWW131535 BGS131533:BGS131535 BQO131533:BQO131535 CAK131533:CAK131535 CKG131533:CKG131535 CUC131533:CUC131535 DDY131533:DDY131535 DNU131533:DNU131535 DXQ131533:DXQ131535 EHM131533:EHM131535 ERI131533:ERI131535 FBE131533:FBE131535 FLA131533:FLA131535 FUW131533:FUW131535 GES131533:GES131535 GOO131533:GOO131535 GYK131533:GYK131535 HIG131533:HIG131535 HSC131533:HSC131535 IBY131533:IBY131535 ILU131533:ILU131535 IVQ131533:IVQ131535 JFM131533:JFM131535 JPI131533:JPI131535 JZE131533:JZE131535 KJA131533:KJA131535 KSW131533:KSW131535 LCS131533:LCS131535 LMO131533:LMO131535 LWK131533:LWK131535 MGG131533:MGG131535 MQC131533:MQC131535 MZY131533:MZY131535 NJU131533:NJU131535 NTQ131533:NTQ131535 ODM131533:ODM131535 ONI131533:ONI131535 OXE131533:OXE131535 PHA131533:PHA131535 PQW131533:PQW131535 QAS131533:QAS131535 QKO131533:QKO131535 QUK131533:QUK131535 REG131533:REG131535 ROC131533:ROC131535 RXY131533:RXY131535 SHU131533:SHU131535 SRQ131533:SRQ131535 TBM131533:TBM131535 TLI131533:TLI131535 TVE131533:TVE131535 UFA131533:UFA131535 UOW131533:UOW131535 UYS131533:UYS131535 VIO131533:VIO131535 VSK131533:VSK131535 WCG131533:WCG131535 WMC131533:WMC131535 WVY131533:WVY131535 JM197069:JM197071 TI197069:TI197071 ADE197069:ADE197071 ANA197069:ANA197071 AWW197069:AWW197071 BGS197069:BGS197071 BQO197069:BQO197071 CAK197069:CAK197071 CKG197069:CKG197071 CUC197069:CUC197071 DDY197069:DDY197071 DNU197069:DNU197071 DXQ197069:DXQ197071 EHM197069:EHM197071 ERI197069:ERI197071 FBE197069:FBE197071 FLA197069:FLA197071 FUW197069:FUW197071 GES197069:GES197071 GOO197069:GOO197071 GYK197069:GYK197071 HIG197069:HIG197071 HSC197069:HSC197071 IBY197069:IBY197071 ILU197069:ILU197071 IVQ197069:IVQ197071 JFM197069:JFM197071 JPI197069:JPI197071 JZE197069:JZE197071 KJA197069:KJA197071 KSW197069:KSW197071 LCS197069:LCS197071 LMO197069:LMO197071 LWK197069:LWK197071 MGG197069:MGG197071 MQC197069:MQC197071 MZY197069:MZY197071 NJU197069:NJU197071 NTQ197069:NTQ197071 ODM197069:ODM197071 ONI197069:ONI197071 OXE197069:OXE197071 PHA197069:PHA197071 PQW197069:PQW197071 QAS197069:QAS197071 QKO197069:QKO197071 QUK197069:QUK197071 REG197069:REG197071 ROC197069:ROC197071 RXY197069:RXY197071 SHU197069:SHU197071 SRQ197069:SRQ197071 TBM197069:TBM197071 TLI197069:TLI197071 TVE197069:TVE197071 UFA197069:UFA197071 UOW197069:UOW197071 UYS197069:UYS197071 VIO197069:VIO197071 VSK197069:VSK197071 WCG197069:WCG197071 WMC197069:WMC197071 WVY197069:WVY197071 JM262605:JM262607 TI262605:TI262607 ADE262605:ADE262607 ANA262605:ANA262607 AWW262605:AWW262607 BGS262605:BGS262607 BQO262605:BQO262607 CAK262605:CAK262607 CKG262605:CKG262607 CUC262605:CUC262607 DDY262605:DDY262607 DNU262605:DNU262607 DXQ262605:DXQ262607 EHM262605:EHM262607 ERI262605:ERI262607 FBE262605:FBE262607 FLA262605:FLA262607 FUW262605:FUW262607 GES262605:GES262607 GOO262605:GOO262607 GYK262605:GYK262607 HIG262605:HIG262607 HSC262605:HSC262607 IBY262605:IBY262607 ILU262605:ILU262607 IVQ262605:IVQ262607 JFM262605:JFM262607 JPI262605:JPI262607 JZE262605:JZE262607 KJA262605:KJA262607 KSW262605:KSW262607 LCS262605:LCS262607 LMO262605:LMO262607 LWK262605:LWK262607 MGG262605:MGG262607 MQC262605:MQC262607 MZY262605:MZY262607 NJU262605:NJU262607 NTQ262605:NTQ262607 ODM262605:ODM262607 ONI262605:ONI262607 OXE262605:OXE262607 PHA262605:PHA262607 PQW262605:PQW262607 QAS262605:QAS262607 QKO262605:QKO262607 QUK262605:QUK262607 REG262605:REG262607 ROC262605:ROC262607 RXY262605:RXY262607 SHU262605:SHU262607 SRQ262605:SRQ262607 TBM262605:TBM262607 TLI262605:TLI262607 TVE262605:TVE262607 UFA262605:UFA262607 UOW262605:UOW262607 UYS262605:UYS262607 VIO262605:VIO262607 VSK262605:VSK262607 WCG262605:WCG262607 WMC262605:WMC262607 WVY262605:WVY262607 JM328141:JM328143 TI328141:TI328143 ADE328141:ADE328143 ANA328141:ANA328143 AWW328141:AWW328143 BGS328141:BGS328143 BQO328141:BQO328143 CAK328141:CAK328143 CKG328141:CKG328143 CUC328141:CUC328143 DDY328141:DDY328143 DNU328141:DNU328143 DXQ328141:DXQ328143 EHM328141:EHM328143 ERI328141:ERI328143 FBE328141:FBE328143 FLA328141:FLA328143 FUW328141:FUW328143 GES328141:GES328143 GOO328141:GOO328143 GYK328141:GYK328143 HIG328141:HIG328143 HSC328141:HSC328143 IBY328141:IBY328143 ILU328141:ILU328143 IVQ328141:IVQ328143 JFM328141:JFM328143 JPI328141:JPI328143 JZE328141:JZE328143 KJA328141:KJA328143 KSW328141:KSW328143 LCS328141:LCS328143 LMO328141:LMO328143 LWK328141:LWK328143 MGG328141:MGG328143 MQC328141:MQC328143 MZY328141:MZY328143 NJU328141:NJU328143 NTQ328141:NTQ328143 ODM328141:ODM328143 ONI328141:ONI328143 OXE328141:OXE328143 PHA328141:PHA328143 PQW328141:PQW328143 QAS328141:QAS328143 QKO328141:QKO328143 QUK328141:QUK328143 REG328141:REG328143 ROC328141:ROC328143 RXY328141:RXY328143 SHU328141:SHU328143 SRQ328141:SRQ328143 TBM328141:TBM328143 TLI328141:TLI328143 TVE328141:TVE328143 UFA328141:UFA328143 UOW328141:UOW328143 UYS328141:UYS328143 VIO328141:VIO328143 VSK328141:VSK328143 WCG328141:WCG328143 WMC328141:WMC328143 WVY328141:WVY328143 JM393677:JM393679 TI393677:TI393679 ADE393677:ADE393679 ANA393677:ANA393679 AWW393677:AWW393679 BGS393677:BGS393679 BQO393677:BQO393679 CAK393677:CAK393679 CKG393677:CKG393679 CUC393677:CUC393679 DDY393677:DDY393679 DNU393677:DNU393679 DXQ393677:DXQ393679 EHM393677:EHM393679 ERI393677:ERI393679 FBE393677:FBE393679 FLA393677:FLA393679 FUW393677:FUW393679 GES393677:GES393679 GOO393677:GOO393679 GYK393677:GYK393679 HIG393677:HIG393679 HSC393677:HSC393679 IBY393677:IBY393679 ILU393677:ILU393679 IVQ393677:IVQ393679 JFM393677:JFM393679 JPI393677:JPI393679 JZE393677:JZE393679 KJA393677:KJA393679 KSW393677:KSW393679 LCS393677:LCS393679 LMO393677:LMO393679 LWK393677:LWK393679 MGG393677:MGG393679 MQC393677:MQC393679 MZY393677:MZY393679 NJU393677:NJU393679 NTQ393677:NTQ393679 ODM393677:ODM393679 ONI393677:ONI393679 OXE393677:OXE393679 PHA393677:PHA393679 PQW393677:PQW393679 QAS393677:QAS393679 QKO393677:QKO393679 QUK393677:QUK393679 REG393677:REG393679 ROC393677:ROC393679 RXY393677:RXY393679 SHU393677:SHU393679 SRQ393677:SRQ393679 TBM393677:TBM393679 TLI393677:TLI393679 TVE393677:TVE393679 UFA393677:UFA393679 UOW393677:UOW393679 UYS393677:UYS393679 VIO393677:VIO393679 VSK393677:VSK393679 WCG393677:WCG393679 WMC393677:WMC393679 WVY393677:WVY393679 JM459213:JM459215 TI459213:TI459215 ADE459213:ADE459215 ANA459213:ANA459215 AWW459213:AWW459215 BGS459213:BGS459215 BQO459213:BQO459215 CAK459213:CAK459215 CKG459213:CKG459215 CUC459213:CUC459215 DDY459213:DDY459215 DNU459213:DNU459215 DXQ459213:DXQ459215 EHM459213:EHM459215 ERI459213:ERI459215 FBE459213:FBE459215 FLA459213:FLA459215 FUW459213:FUW459215 GES459213:GES459215 GOO459213:GOO459215 GYK459213:GYK459215 HIG459213:HIG459215 HSC459213:HSC459215 IBY459213:IBY459215 ILU459213:ILU459215 IVQ459213:IVQ459215 JFM459213:JFM459215 JPI459213:JPI459215 JZE459213:JZE459215 KJA459213:KJA459215 KSW459213:KSW459215 LCS459213:LCS459215 LMO459213:LMO459215 LWK459213:LWK459215 MGG459213:MGG459215 MQC459213:MQC459215 MZY459213:MZY459215 NJU459213:NJU459215 NTQ459213:NTQ459215 ODM459213:ODM459215 ONI459213:ONI459215 OXE459213:OXE459215 PHA459213:PHA459215 PQW459213:PQW459215 QAS459213:QAS459215 QKO459213:QKO459215 QUK459213:QUK459215 REG459213:REG459215 ROC459213:ROC459215 RXY459213:RXY459215 SHU459213:SHU459215 SRQ459213:SRQ459215 TBM459213:TBM459215 TLI459213:TLI459215 TVE459213:TVE459215 UFA459213:UFA459215 UOW459213:UOW459215 UYS459213:UYS459215 VIO459213:VIO459215 VSK459213:VSK459215 WCG459213:WCG459215 WMC459213:WMC459215 WVY459213:WVY459215 JM524749:JM524751 TI524749:TI524751 ADE524749:ADE524751 ANA524749:ANA524751 AWW524749:AWW524751 BGS524749:BGS524751 BQO524749:BQO524751 CAK524749:CAK524751 CKG524749:CKG524751 CUC524749:CUC524751 DDY524749:DDY524751 DNU524749:DNU524751 DXQ524749:DXQ524751 EHM524749:EHM524751 ERI524749:ERI524751 FBE524749:FBE524751 FLA524749:FLA524751 FUW524749:FUW524751 GES524749:GES524751 GOO524749:GOO524751 GYK524749:GYK524751 HIG524749:HIG524751 HSC524749:HSC524751 IBY524749:IBY524751 ILU524749:ILU524751 IVQ524749:IVQ524751 JFM524749:JFM524751 JPI524749:JPI524751 JZE524749:JZE524751 KJA524749:KJA524751 KSW524749:KSW524751 LCS524749:LCS524751 LMO524749:LMO524751 LWK524749:LWK524751 MGG524749:MGG524751 MQC524749:MQC524751 MZY524749:MZY524751 NJU524749:NJU524751 NTQ524749:NTQ524751 ODM524749:ODM524751 ONI524749:ONI524751 OXE524749:OXE524751 PHA524749:PHA524751 PQW524749:PQW524751 QAS524749:QAS524751 QKO524749:QKO524751 QUK524749:QUK524751 REG524749:REG524751 ROC524749:ROC524751 RXY524749:RXY524751 SHU524749:SHU524751 SRQ524749:SRQ524751 TBM524749:TBM524751 TLI524749:TLI524751 TVE524749:TVE524751 UFA524749:UFA524751 UOW524749:UOW524751 UYS524749:UYS524751 VIO524749:VIO524751 VSK524749:VSK524751 WCG524749:WCG524751 WMC524749:WMC524751 WVY524749:WVY524751 JM590285:JM590287 TI590285:TI590287 ADE590285:ADE590287 ANA590285:ANA590287 AWW590285:AWW590287 BGS590285:BGS590287 BQO590285:BQO590287 CAK590285:CAK590287 CKG590285:CKG590287 CUC590285:CUC590287 DDY590285:DDY590287 DNU590285:DNU590287 DXQ590285:DXQ590287 EHM590285:EHM590287 ERI590285:ERI590287 FBE590285:FBE590287 FLA590285:FLA590287 FUW590285:FUW590287 GES590285:GES590287 GOO590285:GOO590287 GYK590285:GYK590287 HIG590285:HIG590287 HSC590285:HSC590287 IBY590285:IBY590287 ILU590285:ILU590287 IVQ590285:IVQ590287 JFM590285:JFM590287 JPI590285:JPI590287 JZE590285:JZE590287 KJA590285:KJA590287 KSW590285:KSW590287 LCS590285:LCS590287 LMO590285:LMO590287 LWK590285:LWK590287 MGG590285:MGG590287 MQC590285:MQC590287 MZY590285:MZY590287 NJU590285:NJU590287 NTQ590285:NTQ590287 ODM590285:ODM590287 ONI590285:ONI590287 OXE590285:OXE590287 PHA590285:PHA590287 PQW590285:PQW590287 QAS590285:QAS590287 QKO590285:QKO590287 QUK590285:QUK590287 REG590285:REG590287 ROC590285:ROC590287 RXY590285:RXY590287 SHU590285:SHU590287 SRQ590285:SRQ590287 TBM590285:TBM590287 TLI590285:TLI590287 TVE590285:TVE590287 UFA590285:UFA590287 UOW590285:UOW590287 UYS590285:UYS590287 VIO590285:VIO590287 VSK590285:VSK590287 WCG590285:WCG590287 WMC590285:WMC590287 WVY590285:WVY590287 JM655821:JM655823 TI655821:TI655823 ADE655821:ADE655823 ANA655821:ANA655823 AWW655821:AWW655823 BGS655821:BGS655823 BQO655821:BQO655823 CAK655821:CAK655823 CKG655821:CKG655823 CUC655821:CUC655823 DDY655821:DDY655823 DNU655821:DNU655823 DXQ655821:DXQ655823 EHM655821:EHM655823 ERI655821:ERI655823 FBE655821:FBE655823 FLA655821:FLA655823 FUW655821:FUW655823 GES655821:GES655823 GOO655821:GOO655823 GYK655821:GYK655823 HIG655821:HIG655823 HSC655821:HSC655823 IBY655821:IBY655823 ILU655821:ILU655823 IVQ655821:IVQ655823 JFM655821:JFM655823 JPI655821:JPI655823 JZE655821:JZE655823 KJA655821:KJA655823 KSW655821:KSW655823 LCS655821:LCS655823 LMO655821:LMO655823 LWK655821:LWK655823 MGG655821:MGG655823 MQC655821:MQC655823 MZY655821:MZY655823 NJU655821:NJU655823 NTQ655821:NTQ655823 ODM655821:ODM655823 ONI655821:ONI655823 OXE655821:OXE655823 PHA655821:PHA655823 PQW655821:PQW655823 QAS655821:QAS655823 QKO655821:QKO655823 QUK655821:QUK655823 REG655821:REG655823 ROC655821:ROC655823 RXY655821:RXY655823 SHU655821:SHU655823 SRQ655821:SRQ655823 TBM655821:TBM655823 TLI655821:TLI655823 TVE655821:TVE655823 UFA655821:UFA655823 UOW655821:UOW655823 UYS655821:UYS655823 VIO655821:VIO655823 VSK655821:VSK655823 WCG655821:WCG655823 WMC655821:WMC655823 WVY655821:WVY655823 JM721357:JM721359 TI721357:TI721359 ADE721357:ADE721359 ANA721357:ANA721359 AWW721357:AWW721359 BGS721357:BGS721359 BQO721357:BQO721359 CAK721357:CAK721359 CKG721357:CKG721359 CUC721357:CUC721359 DDY721357:DDY721359 DNU721357:DNU721359 DXQ721357:DXQ721359 EHM721357:EHM721359 ERI721357:ERI721359 FBE721357:FBE721359 FLA721357:FLA721359 FUW721357:FUW721359 GES721357:GES721359 GOO721357:GOO721359 GYK721357:GYK721359 HIG721357:HIG721359 HSC721357:HSC721359 IBY721357:IBY721359 ILU721357:ILU721359 IVQ721357:IVQ721359 JFM721357:JFM721359 JPI721357:JPI721359 JZE721357:JZE721359 KJA721357:KJA721359 KSW721357:KSW721359 LCS721357:LCS721359 LMO721357:LMO721359 LWK721357:LWK721359 MGG721357:MGG721359 MQC721357:MQC721359 MZY721357:MZY721359 NJU721357:NJU721359 NTQ721357:NTQ721359 ODM721357:ODM721359 ONI721357:ONI721359 OXE721357:OXE721359 PHA721357:PHA721359 PQW721357:PQW721359 QAS721357:QAS721359 QKO721357:QKO721359 QUK721357:QUK721359 REG721357:REG721359 ROC721357:ROC721359 RXY721357:RXY721359 SHU721357:SHU721359 SRQ721357:SRQ721359 TBM721357:TBM721359 TLI721357:TLI721359 TVE721357:TVE721359 UFA721357:UFA721359 UOW721357:UOW721359 UYS721357:UYS721359 VIO721357:VIO721359 VSK721357:VSK721359 WCG721357:WCG721359 WMC721357:WMC721359 WVY721357:WVY721359 JM786893:JM786895 TI786893:TI786895 ADE786893:ADE786895 ANA786893:ANA786895 AWW786893:AWW786895 BGS786893:BGS786895 BQO786893:BQO786895 CAK786893:CAK786895 CKG786893:CKG786895 CUC786893:CUC786895 DDY786893:DDY786895 DNU786893:DNU786895 DXQ786893:DXQ786895 EHM786893:EHM786895 ERI786893:ERI786895 FBE786893:FBE786895 FLA786893:FLA786895 FUW786893:FUW786895 GES786893:GES786895 GOO786893:GOO786895 GYK786893:GYK786895 HIG786893:HIG786895 HSC786893:HSC786895 IBY786893:IBY786895 ILU786893:ILU786895 IVQ786893:IVQ786895 JFM786893:JFM786895 JPI786893:JPI786895 JZE786893:JZE786895 KJA786893:KJA786895 KSW786893:KSW786895 LCS786893:LCS786895 LMO786893:LMO786895 LWK786893:LWK786895 MGG786893:MGG786895 MQC786893:MQC786895 MZY786893:MZY786895 NJU786893:NJU786895 NTQ786893:NTQ786895 ODM786893:ODM786895 ONI786893:ONI786895 OXE786893:OXE786895 PHA786893:PHA786895 PQW786893:PQW786895 QAS786893:QAS786895 QKO786893:QKO786895 QUK786893:QUK786895 REG786893:REG786895 ROC786893:ROC786895 RXY786893:RXY786895 SHU786893:SHU786895 SRQ786893:SRQ786895 TBM786893:TBM786895 TLI786893:TLI786895 TVE786893:TVE786895 UFA786893:UFA786895 UOW786893:UOW786895 UYS786893:UYS786895 VIO786893:VIO786895 VSK786893:VSK786895 WCG786893:WCG786895 WMC786893:WMC786895 WVY786893:WVY786895 JM852429:JM852431 TI852429:TI852431 ADE852429:ADE852431 ANA852429:ANA852431 AWW852429:AWW852431 BGS852429:BGS852431 BQO852429:BQO852431 CAK852429:CAK852431 CKG852429:CKG852431 CUC852429:CUC852431 DDY852429:DDY852431 DNU852429:DNU852431 DXQ852429:DXQ852431 EHM852429:EHM852431 ERI852429:ERI852431 FBE852429:FBE852431 FLA852429:FLA852431 FUW852429:FUW852431 GES852429:GES852431 GOO852429:GOO852431 GYK852429:GYK852431 HIG852429:HIG852431 HSC852429:HSC852431 IBY852429:IBY852431 ILU852429:ILU852431 IVQ852429:IVQ852431 JFM852429:JFM852431 JPI852429:JPI852431 JZE852429:JZE852431 KJA852429:KJA852431 KSW852429:KSW852431 LCS852429:LCS852431 LMO852429:LMO852431 LWK852429:LWK852431 MGG852429:MGG852431 MQC852429:MQC852431 MZY852429:MZY852431 NJU852429:NJU852431 NTQ852429:NTQ852431 ODM852429:ODM852431 ONI852429:ONI852431 OXE852429:OXE852431 PHA852429:PHA852431 PQW852429:PQW852431 QAS852429:QAS852431 QKO852429:QKO852431 QUK852429:QUK852431 REG852429:REG852431 ROC852429:ROC852431 RXY852429:RXY852431 SHU852429:SHU852431 SRQ852429:SRQ852431 TBM852429:TBM852431 TLI852429:TLI852431 TVE852429:TVE852431 UFA852429:UFA852431 UOW852429:UOW852431 UYS852429:UYS852431 VIO852429:VIO852431 VSK852429:VSK852431 WCG852429:WCG852431 WMC852429:WMC852431 WVY852429:WVY852431 JM917965:JM917967 TI917965:TI917967 ADE917965:ADE917967 ANA917965:ANA917967 AWW917965:AWW917967 BGS917965:BGS917967 BQO917965:BQO917967 CAK917965:CAK917967 CKG917965:CKG917967 CUC917965:CUC917967 DDY917965:DDY917967 DNU917965:DNU917967 DXQ917965:DXQ917967 EHM917965:EHM917967 ERI917965:ERI917967 FBE917965:FBE917967 FLA917965:FLA917967 FUW917965:FUW917967 GES917965:GES917967 GOO917965:GOO917967 GYK917965:GYK917967 HIG917965:HIG917967 HSC917965:HSC917967 IBY917965:IBY917967 ILU917965:ILU917967 IVQ917965:IVQ917967 JFM917965:JFM917967 JPI917965:JPI917967 JZE917965:JZE917967 KJA917965:KJA917967 KSW917965:KSW917967 LCS917965:LCS917967 LMO917965:LMO917967 LWK917965:LWK917967 MGG917965:MGG917967 MQC917965:MQC917967 MZY917965:MZY917967 NJU917965:NJU917967 NTQ917965:NTQ917967 ODM917965:ODM917967 ONI917965:ONI917967 OXE917965:OXE917967 PHA917965:PHA917967 PQW917965:PQW917967 QAS917965:QAS917967 QKO917965:QKO917967 QUK917965:QUK917967 REG917965:REG917967 ROC917965:ROC917967 RXY917965:RXY917967 SHU917965:SHU917967 SRQ917965:SRQ917967 TBM917965:TBM917967 TLI917965:TLI917967 TVE917965:TVE917967 UFA917965:UFA917967 UOW917965:UOW917967 UYS917965:UYS917967 VIO917965:VIO917967 VSK917965:VSK917967 WCG917965:WCG917967 WMC917965:WMC917967 WVY917965:WVY917967 JM983501:JM983503 TI983501:TI983503 ADE983501:ADE983503 ANA983501:ANA983503 AWW983501:AWW983503 BGS983501:BGS983503 BQO983501:BQO983503 CAK983501:CAK983503 CKG983501:CKG983503 CUC983501:CUC983503 DDY983501:DDY983503 DNU983501:DNU983503 DXQ983501:DXQ983503 EHM983501:EHM983503 ERI983501:ERI983503 FBE983501:FBE983503 FLA983501:FLA983503 FUW983501:FUW983503 GES983501:GES983503 GOO983501:GOO983503 GYK983501:GYK983503 HIG983501:HIG983503 HSC983501:HSC983503 IBY983501:IBY983503 ILU983501:ILU983503 IVQ983501:IVQ983503 JFM983501:JFM983503 JPI983501:JPI983503 JZE983501:JZE983503 KJA983501:KJA983503 KSW983501:KSW983503 LCS983501:LCS983503 LMO983501:LMO983503 LWK983501:LWK983503 MGG983501:MGG983503 MQC983501:MQC983503 MZY983501:MZY983503 NJU983501:NJU983503 NTQ983501:NTQ983503 ODM983501:ODM983503 ONI983501:ONI983503 OXE983501:OXE983503 PHA983501:PHA983503 PQW983501:PQW983503 QAS983501:QAS983503 QKO983501:QKO983503 QUK983501:QUK983503 REG983501:REG983503 ROC983501:ROC983503 RXY983501:RXY983503 SHU983501:SHU983503 SRQ983501:SRQ983503 TBM983501:TBM983503 TLI983501:TLI983503 TVE983501:TVE983503 UFA983501:UFA983503 UOW983501:UOW983503 UYS983501:UYS983503 VIO983501:VIO983503 VSK983501:VSK983503 WCG983501:WCG983503 WMC983501:WMC983503 WVY983501:WVY983503 JM66027:JM66028 TI66027:TI66028 ADE66027:ADE66028 ANA66027:ANA66028 AWW66027:AWW66028 BGS66027:BGS66028 BQO66027:BQO66028 CAK66027:CAK66028 CKG66027:CKG66028 CUC66027:CUC66028 DDY66027:DDY66028 DNU66027:DNU66028 DXQ66027:DXQ66028 EHM66027:EHM66028 ERI66027:ERI66028 FBE66027:FBE66028 FLA66027:FLA66028 FUW66027:FUW66028 GES66027:GES66028 GOO66027:GOO66028 GYK66027:GYK66028 HIG66027:HIG66028 HSC66027:HSC66028 IBY66027:IBY66028 ILU66027:ILU66028 IVQ66027:IVQ66028 JFM66027:JFM66028 JPI66027:JPI66028 JZE66027:JZE66028 KJA66027:KJA66028 KSW66027:KSW66028 LCS66027:LCS66028 LMO66027:LMO66028 LWK66027:LWK66028 MGG66027:MGG66028 MQC66027:MQC66028 MZY66027:MZY66028 NJU66027:NJU66028 NTQ66027:NTQ66028 ODM66027:ODM66028 ONI66027:ONI66028 OXE66027:OXE66028 PHA66027:PHA66028 PQW66027:PQW66028 QAS66027:QAS66028 QKO66027:QKO66028 QUK66027:QUK66028 REG66027:REG66028 ROC66027:ROC66028 RXY66027:RXY66028 SHU66027:SHU66028 SRQ66027:SRQ66028 TBM66027:TBM66028 TLI66027:TLI66028 TVE66027:TVE66028 UFA66027:UFA66028 UOW66027:UOW66028 UYS66027:UYS66028 VIO66027:VIO66028 VSK66027:VSK66028 WCG66027:WCG66028 WMC66027:WMC66028 WVY66027:WVY66028 JM131563:JM131564 TI131563:TI131564 ADE131563:ADE131564 ANA131563:ANA131564 AWW131563:AWW131564 BGS131563:BGS131564 BQO131563:BQO131564 CAK131563:CAK131564 CKG131563:CKG131564 CUC131563:CUC131564 DDY131563:DDY131564 DNU131563:DNU131564 DXQ131563:DXQ131564 EHM131563:EHM131564 ERI131563:ERI131564 FBE131563:FBE131564 FLA131563:FLA131564 FUW131563:FUW131564 GES131563:GES131564 GOO131563:GOO131564 GYK131563:GYK131564 HIG131563:HIG131564 HSC131563:HSC131564 IBY131563:IBY131564 ILU131563:ILU131564 IVQ131563:IVQ131564 JFM131563:JFM131564 JPI131563:JPI131564 JZE131563:JZE131564 KJA131563:KJA131564 KSW131563:KSW131564 LCS131563:LCS131564 LMO131563:LMO131564 LWK131563:LWK131564 MGG131563:MGG131564 MQC131563:MQC131564 MZY131563:MZY131564 NJU131563:NJU131564 NTQ131563:NTQ131564 ODM131563:ODM131564 ONI131563:ONI131564 OXE131563:OXE131564 PHA131563:PHA131564 PQW131563:PQW131564 QAS131563:QAS131564 QKO131563:QKO131564 QUK131563:QUK131564 REG131563:REG131564 ROC131563:ROC131564 RXY131563:RXY131564 SHU131563:SHU131564 SRQ131563:SRQ131564 TBM131563:TBM131564 TLI131563:TLI131564 TVE131563:TVE131564 UFA131563:UFA131564 UOW131563:UOW131564 UYS131563:UYS131564 VIO131563:VIO131564 VSK131563:VSK131564 WCG131563:WCG131564 WMC131563:WMC131564 WVY131563:WVY131564 JM197099:JM197100 TI197099:TI197100 ADE197099:ADE197100 ANA197099:ANA197100 AWW197099:AWW197100 BGS197099:BGS197100 BQO197099:BQO197100 CAK197099:CAK197100 CKG197099:CKG197100 CUC197099:CUC197100 DDY197099:DDY197100 DNU197099:DNU197100 DXQ197099:DXQ197100 EHM197099:EHM197100 ERI197099:ERI197100 FBE197099:FBE197100 FLA197099:FLA197100 FUW197099:FUW197100 GES197099:GES197100 GOO197099:GOO197100 GYK197099:GYK197100 HIG197099:HIG197100 HSC197099:HSC197100 IBY197099:IBY197100 ILU197099:ILU197100 IVQ197099:IVQ197100 JFM197099:JFM197100 JPI197099:JPI197100 JZE197099:JZE197100 KJA197099:KJA197100 KSW197099:KSW197100 LCS197099:LCS197100 LMO197099:LMO197100 LWK197099:LWK197100 MGG197099:MGG197100 MQC197099:MQC197100 MZY197099:MZY197100 NJU197099:NJU197100 NTQ197099:NTQ197100 ODM197099:ODM197100 ONI197099:ONI197100 OXE197099:OXE197100 PHA197099:PHA197100 PQW197099:PQW197100 QAS197099:QAS197100 QKO197099:QKO197100 QUK197099:QUK197100 REG197099:REG197100 ROC197099:ROC197100 RXY197099:RXY197100 SHU197099:SHU197100 SRQ197099:SRQ197100 TBM197099:TBM197100 TLI197099:TLI197100 TVE197099:TVE197100 UFA197099:UFA197100 UOW197099:UOW197100 UYS197099:UYS197100 VIO197099:VIO197100 VSK197099:VSK197100 WCG197099:WCG197100 WMC197099:WMC197100 WVY197099:WVY197100 JM262635:JM262636 TI262635:TI262636 ADE262635:ADE262636 ANA262635:ANA262636 AWW262635:AWW262636 BGS262635:BGS262636 BQO262635:BQO262636 CAK262635:CAK262636 CKG262635:CKG262636 CUC262635:CUC262636 DDY262635:DDY262636 DNU262635:DNU262636 DXQ262635:DXQ262636 EHM262635:EHM262636 ERI262635:ERI262636 FBE262635:FBE262636 FLA262635:FLA262636 FUW262635:FUW262636 GES262635:GES262636 GOO262635:GOO262636 GYK262635:GYK262636 HIG262635:HIG262636 HSC262635:HSC262636 IBY262635:IBY262636 ILU262635:ILU262636 IVQ262635:IVQ262636 JFM262635:JFM262636 JPI262635:JPI262636 JZE262635:JZE262636 KJA262635:KJA262636 KSW262635:KSW262636 LCS262635:LCS262636 LMO262635:LMO262636 LWK262635:LWK262636 MGG262635:MGG262636 MQC262635:MQC262636 MZY262635:MZY262636 NJU262635:NJU262636 NTQ262635:NTQ262636 ODM262635:ODM262636 ONI262635:ONI262636 OXE262635:OXE262636 PHA262635:PHA262636 PQW262635:PQW262636 QAS262635:QAS262636 QKO262635:QKO262636 QUK262635:QUK262636 REG262635:REG262636 ROC262635:ROC262636 RXY262635:RXY262636 SHU262635:SHU262636 SRQ262635:SRQ262636 TBM262635:TBM262636 TLI262635:TLI262636 TVE262635:TVE262636 UFA262635:UFA262636 UOW262635:UOW262636 UYS262635:UYS262636 VIO262635:VIO262636 VSK262635:VSK262636 WCG262635:WCG262636 WMC262635:WMC262636 WVY262635:WVY262636 JM328171:JM328172 TI328171:TI328172 ADE328171:ADE328172 ANA328171:ANA328172 AWW328171:AWW328172 BGS328171:BGS328172 BQO328171:BQO328172 CAK328171:CAK328172 CKG328171:CKG328172 CUC328171:CUC328172 DDY328171:DDY328172 DNU328171:DNU328172 DXQ328171:DXQ328172 EHM328171:EHM328172 ERI328171:ERI328172 FBE328171:FBE328172 FLA328171:FLA328172 FUW328171:FUW328172 GES328171:GES328172 GOO328171:GOO328172 GYK328171:GYK328172 HIG328171:HIG328172 HSC328171:HSC328172 IBY328171:IBY328172 ILU328171:ILU328172 IVQ328171:IVQ328172 JFM328171:JFM328172 JPI328171:JPI328172 JZE328171:JZE328172 KJA328171:KJA328172 KSW328171:KSW328172 LCS328171:LCS328172 LMO328171:LMO328172 LWK328171:LWK328172 MGG328171:MGG328172 MQC328171:MQC328172 MZY328171:MZY328172 NJU328171:NJU328172 NTQ328171:NTQ328172 ODM328171:ODM328172 ONI328171:ONI328172 OXE328171:OXE328172 PHA328171:PHA328172 PQW328171:PQW328172 QAS328171:QAS328172 QKO328171:QKO328172 QUK328171:QUK328172 REG328171:REG328172 ROC328171:ROC328172 RXY328171:RXY328172 SHU328171:SHU328172 SRQ328171:SRQ328172 TBM328171:TBM328172 TLI328171:TLI328172 TVE328171:TVE328172 UFA328171:UFA328172 UOW328171:UOW328172 UYS328171:UYS328172 VIO328171:VIO328172 VSK328171:VSK328172 WCG328171:WCG328172 WMC328171:WMC328172 WVY328171:WVY328172 JM393707:JM393708 TI393707:TI393708 ADE393707:ADE393708 ANA393707:ANA393708 AWW393707:AWW393708 BGS393707:BGS393708 BQO393707:BQO393708 CAK393707:CAK393708 CKG393707:CKG393708 CUC393707:CUC393708 DDY393707:DDY393708 DNU393707:DNU393708 DXQ393707:DXQ393708 EHM393707:EHM393708 ERI393707:ERI393708 FBE393707:FBE393708 FLA393707:FLA393708 FUW393707:FUW393708 GES393707:GES393708 GOO393707:GOO393708 GYK393707:GYK393708 HIG393707:HIG393708 HSC393707:HSC393708 IBY393707:IBY393708 ILU393707:ILU393708 IVQ393707:IVQ393708 JFM393707:JFM393708 JPI393707:JPI393708 JZE393707:JZE393708 KJA393707:KJA393708 KSW393707:KSW393708 LCS393707:LCS393708 LMO393707:LMO393708 LWK393707:LWK393708 MGG393707:MGG393708 MQC393707:MQC393708 MZY393707:MZY393708 NJU393707:NJU393708 NTQ393707:NTQ393708 ODM393707:ODM393708 ONI393707:ONI393708 OXE393707:OXE393708 PHA393707:PHA393708 PQW393707:PQW393708 QAS393707:QAS393708 QKO393707:QKO393708 QUK393707:QUK393708 REG393707:REG393708 ROC393707:ROC393708 RXY393707:RXY393708 SHU393707:SHU393708 SRQ393707:SRQ393708 TBM393707:TBM393708 TLI393707:TLI393708 TVE393707:TVE393708 UFA393707:UFA393708 UOW393707:UOW393708 UYS393707:UYS393708 VIO393707:VIO393708 VSK393707:VSK393708 WCG393707:WCG393708 WMC393707:WMC393708 WVY393707:WVY393708 JM459243:JM459244 TI459243:TI459244 ADE459243:ADE459244 ANA459243:ANA459244 AWW459243:AWW459244 BGS459243:BGS459244 BQO459243:BQO459244 CAK459243:CAK459244 CKG459243:CKG459244 CUC459243:CUC459244 DDY459243:DDY459244 DNU459243:DNU459244 DXQ459243:DXQ459244 EHM459243:EHM459244 ERI459243:ERI459244 FBE459243:FBE459244 FLA459243:FLA459244 FUW459243:FUW459244 GES459243:GES459244 GOO459243:GOO459244 GYK459243:GYK459244 HIG459243:HIG459244 HSC459243:HSC459244 IBY459243:IBY459244 ILU459243:ILU459244 IVQ459243:IVQ459244 JFM459243:JFM459244 JPI459243:JPI459244 JZE459243:JZE459244 KJA459243:KJA459244 KSW459243:KSW459244 LCS459243:LCS459244 LMO459243:LMO459244 LWK459243:LWK459244 MGG459243:MGG459244 MQC459243:MQC459244 MZY459243:MZY459244 NJU459243:NJU459244 NTQ459243:NTQ459244 ODM459243:ODM459244 ONI459243:ONI459244 OXE459243:OXE459244 PHA459243:PHA459244 PQW459243:PQW459244 QAS459243:QAS459244 QKO459243:QKO459244 QUK459243:QUK459244 REG459243:REG459244 ROC459243:ROC459244 RXY459243:RXY459244 SHU459243:SHU459244 SRQ459243:SRQ459244 TBM459243:TBM459244 TLI459243:TLI459244 TVE459243:TVE459244 UFA459243:UFA459244 UOW459243:UOW459244 UYS459243:UYS459244 VIO459243:VIO459244 VSK459243:VSK459244 WCG459243:WCG459244 WMC459243:WMC459244 WVY459243:WVY459244 JM524779:JM524780 TI524779:TI524780 ADE524779:ADE524780 ANA524779:ANA524780 AWW524779:AWW524780 BGS524779:BGS524780 BQO524779:BQO524780 CAK524779:CAK524780 CKG524779:CKG524780 CUC524779:CUC524780 DDY524779:DDY524780 DNU524779:DNU524780 DXQ524779:DXQ524780 EHM524779:EHM524780 ERI524779:ERI524780 FBE524779:FBE524780 FLA524779:FLA524780 FUW524779:FUW524780 GES524779:GES524780 GOO524779:GOO524780 GYK524779:GYK524780 HIG524779:HIG524780 HSC524779:HSC524780 IBY524779:IBY524780 ILU524779:ILU524780 IVQ524779:IVQ524780 JFM524779:JFM524780 JPI524779:JPI524780 JZE524779:JZE524780 KJA524779:KJA524780 KSW524779:KSW524780 LCS524779:LCS524780 LMO524779:LMO524780 LWK524779:LWK524780 MGG524779:MGG524780 MQC524779:MQC524780 MZY524779:MZY524780 NJU524779:NJU524780 NTQ524779:NTQ524780 ODM524779:ODM524780 ONI524779:ONI524780 OXE524779:OXE524780 PHA524779:PHA524780 PQW524779:PQW524780 QAS524779:QAS524780 QKO524779:QKO524780 QUK524779:QUK524780 REG524779:REG524780 ROC524779:ROC524780 RXY524779:RXY524780 SHU524779:SHU524780 SRQ524779:SRQ524780 TBM524779:TBM524780 TLI524779:TLI524780 TVE524779:TVE524780 UFA524779:UFA524780 UOW524779:UOW524780 UYS524779:UYS524780 VIO524779:VIO524780 VSK524779:VSK524780 WCG524779:WCG524780 WMC524779:WMC524780 WVY524779:WVY524780 JM590315:JM590316 TI590315:TI590316 ADE590315:ADE590316 ANA590315:ANA590316 AWW590315:AWW590316 BGS590315:BGS590316 BQO590315:BQO590316 CAK590315:CAK590316 CKG590315:CKG590316 CUC590315:CUC590316 DDY590315:DDY590316 DNU590315:DNU590316 DXQ590315:DXQ590316 EHM590315:EHM590316 ERI590315:ERI590316 FBE590315:FBE590316 FLA590315:FLA590316 FUW590315:FUW590316 GES590315:GES590316 GOO590315:GOO590316 GYK590315:GYK590316 HIG590315:HIG590316 HSC590315:HSC590316 IBY590315:IBY590316 ILU590315:ILU590316 IVQ590315:IVQ590316 JFM590315:JFM590316 JPI590315:JPI590316 JZE590315:JZE590316 KJA590315:KJA590316 KSW590315:KSW590316 LCS590315:LCS590316 LMO590315:LMO590316 LWK590315:LWK590316 MGG590315:MGG590316 MQC590315:MQC590316 MZY590315:MZY590316 NJU590315:NJU590316 NTQ590315:NTQ590316 ODM590315:ODM590316 ONI590315:ONI590316 OXE590315:OXE590316 PHA590315:PHA590316 PQW590315:PQW590316 QAS590315:QAS590316 QKO590315:QKO590316 QUK590315:QUK590316 REG590315:REG590316 ROC590315:ROC590316 RXY590315:RXY590316 SHU590315:SHU590316 SRQ590315:SRQ590316 TBM590315:TBM590316 TLI590315:TLI590316 TVE590315:TVE590316 UFA590315:UFA590316 UOW590315:UOW590316 UYS590315:UYS590316 VIO590315:VIO590316 VSK590315:VSK590316 WCG590315:WCG590316 WMC590315:WMC590316 WVY590315:WVY590316 JM655851:JM655852 TI655851:TI655852 ADE655851:ADE655852 ANA655851:ANA655852 AWW655851:AWW655852 BGS655851:BGS655852 BQO655851:BQO655852 CAK655851:CAK655852 CKG655851:CKG655852 CUC655851:CUC655852 DDY655851:DDY655852 DNU655851:DNU655852 DXQ655851:DXQ655852 EHM655851:EHM655852 ERI655851:ERI655852 FBE655851:FBE655852 FLA655851:FLA655852 FUW655851:FUW655852 GES655851:GES655852 GOO655851:GOO655852 GYK655851:GYK655852 HIG655851:HIG655852 HSC655851:HSC655852 IBY655851:IBY655852 ILU655851:ILU655852 IVQ655851:IVQ655852 JFM655851:JFM655852 JPI655851:JPI655852 JZE655851:JZE655852 KJA655851:KJA655852 KSW655851:KSW655852 LCS655851:LCS655852 LMO655851:LMO655852 LWK655851:LWK655852 MGG655851:MGG655852 MQC655851:MQC655852 MZY655851:MZY655852 NJU655851:NJU655852 NTQ655851:NTQ655852 ODM655851:ODM655852 ONI655851:ONI655852 OXE655851:OXE655852 PHA655851:PHA655852 PQW655851:PQW655852 QAS655851:QAS655852 QKO655851:QKO655852 QUK655851:QUK655852 REG655851:REG655852 ROC655851:ROC655852 RXY655851:RXY655852 SHU655851:SHU655852 SRQ655851:SRQ655852 TBM655851:TBM655852 TLI655851:TLI655852 TVE655851:TVE655852 UFA655851:UFA655852 UOW655851:UOW655852 UYS655851:UYS655852 VIO655851:VIO655852 VSK655851:VSK655852 WCG655851:WCG655852 WMC655851:WMC655852 WVY655851:WVY655852 JM721387:JM721388 TI721387:TI721388 ADE721387:ADE721388 ANA721387:ANA721388 AWW721387:AWW721388 BGS721387:BGS721388 BQO721387:BQO721388 CAK721387:CAK721388 CKG721387:CKG721388 CUC721387:CUC721388 DDY721387:DDY721388 DNU721387:DNU721388 DXQ721387:DXQ721388 EHM721387:EHM721388 ERI721387:ERI721388 FBE721387:FBE721388 FLA721387:FLA721388 FUW721387:FUW721388 GES721387:GES721388 GOO721387:GOO721388 GYK721387:GYK721388 HIG721387:HIG721388 HSC721387:HSC721388 IBY721387:IBY721388 ILU721387:ILU721388 IVQ721387:IVQ721388 JFM721387:JFM721388 JPI721387:JPI721388 JZE721387:JZE721388 KJA721387:KJA721388 KSW721387:KSW721388 LCS721387:LCS721388 LMO721387:LMO721388 LWK721387:LWK721388 MGG721387:MGG721388 MQC721387:MQC721388 MZY721387:MZY721388 NJU721387:NJU721388 NTQ721387:NTQ721388 ODM721387:ODM721388 ONI721387:ONI721388 OXE721387:OXE721388 PHA721387:PHA721388 PQW721387:PQW721388 QAS721387:QAS721388 QKO721387:QKO721388 QUK721387:QUK721388 REG721387:REG721388 ROC721387:ROC721388 RXY721387:RXY721388 SHU721387:SHU721388 SRQ721387:SRQ721388 TBM721387:TBM721388 TLI721387:TLI721388 TVE721387:TVE721388 UFA721387:UFA721388 UOW721387:UOW721388 UYS721387:UYS721388 VIO721387:VIO721388 VSK721387:VSK721388 WCG721387:WCG721388 WMC721387:WMC721388 WVY721387:WVY721388 JM786923:JM786924 TI786923:TI786924 ADE786923:ADE786924 ANA786923:ANA786924 AWW786923:AWW786924 BGS786923:BGS786924 BQO786923:BQO786924 CAK786923:CAK786924 CKG786923:CKG786924 CUC786923:CUC786924 DDY786923:DDY786924 DNU786923:DNU786924 DXQ786923:DXQ786924 EHM786923:EHM786924 ERI786923:ERI786924 FBE786923:FBE786924 FLA786923:FLA786924 FUW786923:FUW786924 GES786923:GES786924 GOO786923:GOO786924 GYK786923:GYK786924 HIG786923:HIG786924 HSC786923:HSC786924 IBY786923:IBY786924 ILU786923:ILU786924 IVQ786923:IVQ786924 JFM786923:JFM786924 JPI786923:JPI786924 JZE786923:JZE786924 KJA786923:KJA786924 KSW786923:KSW786924 LCS786923:LCS786924 LMO786923:LMO786924 LWK786923:LWK786924 MGG786923:MGG786924 MQC786923:MQC786924 MZY786923:MZY786924 NJU786923:NJU786924 NTQ786923:NTQ786924 ODM786923:ODM786924 ONI786923:ONI786924 OXE786923:OXE786924 PHA786923:PHA786924 PQW786923:PQW786924 QAS786923:QAS786924 QKO786923:QKO786924 QUK786923:QUK786924 REG786923:REG786924 ROC786923:ROC786924 RXY786923:RXY786924 SHU786923:SHU786924 SRQ786923:SRQ786924 TBM786923:TBM786924 TLI786923:TLI786924 TVE786923:TVE786924 UFA786923:UFA786924 UOW786923:UOW786924 UYS786923:UYS786924 VIO786923:VIO786924 VSK786923:VSK786924 WCG786923:WCG786924 WMC786923:WMC786924 WVY786923:WVY786924 JM852459:JM852460 TI852459:TI852460 ADE852459:ADE852460 ANA852459:ANA852460 AWW852459:AWW852460 BGS852459:BGS852460 BQO852459:BQO852460 CAK852459:CAK852460 CKG852459:CKG852460 CUC852459:CUC852460 DDY852459:DDY852460 DNU852459:DNU852460 DXQ852459:DXQ852460 EHM852459:EHM852460 ERI852459:ERI852460 FBE852459:FBE852460 FLA852459:FLA852460 FUW852459:FUW852460 GES852459:GES852460 GOO852459:GOO852460 GYK852459:GYK852460 HIG852459:HIG852460 HSC852459:HSC852460 IBY852459:IBY852460 ILU852459:ILU852460 IVQ852459:IVQ852460 JFM852459:JFM852460 JPI852459:JPI852460 JZE852459:JZE852460 KJA852459:KJA852460 KSW852459:KSW852460 LCS852459:LCS852460 LMO852459:LMO852460 LWK852459:LWK852460 MGG852459:MGG852460 MQC852459:MQC852460 MZY852459:MZY852460 NJU852459:NJU852460 NTQ852459:NTQ852460 ODM852459:ODM852460 ONI852459:ONI852460 OXE852459:OXE852460 PHA852459:PHA852460 PQW852459:PQW852460 QAS852459:QAS852460 QKO852459:QKO852460 QUK852459:QUK852460 REG852459:REG852460 ROC852459:ROC852460 RXY852459:RXY852460 SHU852459:SHU852460 SRQ852459:SRQ852460 TBM852459:TBM852460 TLI852459:TLI852460 TVE852459:TVE852460 UFA852459:UFA852460 UOW852459:UOW852460 UYS852459:UYS852460 VIO852459:VIO852460 VSK852459:VSK852460 WCG852459:WCG852460 WMC852459:WMC852460 WVY852459:WVY852460 JM917995:JM917996 TI917995:TI917996 ADE917995:ADE917996 ANA917995:ANA917996 AWW917995:AWW917996 BGS917995:BGS917996 BQO917995:BQO917996 CAK917995:CAK917996 CKG917995:CKG917996 CUC917995:CUC917996 DDY917995:DDY917996 DNU917995:DNU917996 DXQ917995:DXQ917996 EHM917995:EHM917996 ERI917995:ERI917996 FBE917995:FBE917996 FLA917995:FLA917996 FUW917995:FUW917996 GES917995:GES917996 GOO917995:GOO917996 GYK917995:GYK917996 HIG917995:HIG917996 HSC917995:HSC917996 IBY917995:IBY917996 ILU917995:ILU917996 IVQ917995:IVQ917996 JFM917995:JFM917996 JPI917995:JPI917996 JZE917995:JZE917996 KJA917995:KJA917996 KSW917995:KSW917996 LCS917995:LCS917996 LMO917995:LMO917996 LWK917995:LWK917996 MGG917995:MGG917996 MQC917995:MQC917996 MZY917995:MZY917996 NJU917995:NJU917996 NTQ917995:NTQ917996 ODM917995:ODM917996 ONI917995:ONI917996 OXE917995:OXE917996 PHA917995:PHA917996 PQW917995:PQW917996 QAS917995:QAS917996 QKO917995:QKO917996 QUK917995:QUK917996 REG917995:REG917996 ROC917995:ROC917996 RXY917995:RXY917996 SHU917995:SHU917996 SRQ917995:SRQ917996 TBM917995:TBM917996 TLI917995:TLI917996 TVE917995:TVE917996 UFA917995:UFA917996 UOW917995:UOW917996 UYS917995:UYS917996 VIO917995:VIO917996 VSK917995:VSK917996 WCG917995:WCG917996 WMC917995:WMC917996 WVY917995:WVY917996 JM983531:JM983532 TI983531:TI983532 ADE983531:ADE983532 ANA983531:ANA983532 AWW983531:AWW983532 BGS983531:BGS983532 BQO983531:BQO983532 CAK983531:CAK983532 CKG983531:CKG983532 CUC983531:CUC983532 DDY983531:DDY983532 DNU983531:DNU983532 DXQ983531:DXQ983532 EHM983531:EHM983532 ERI983531:ERI983532 FBE983531:FBE983532 FLA983531:FLA983532 FUW983531:FUW983532 GES983531:GES983532 GOO983531:GOO983532 GYK983531:GYK983532 HIG983531:HIG983532 HSC983531:HSC983532 IBY983531:IBY983532 ILU983531:ILU983532 IVQ983531:IVQ983532 JFM983531:JFM983532 JPI983531:JPI983532 JZE983531:JZE983532 KJA983531:KJA983532 KSW983531:KSW983532 LCS983531:LCS983532 LMO983531:LMO983532 LWK983531:LWK983532 MGG983531:MGG983532 MQC983531:MQC983532 MZY983531:MZY983532 NJU983531:NJU983532 NTQ983531:NTQ983532 ODM983531:ODM983532 ONI983531:ONI983532 OXE983531:OXE983532 PHA983531:PHA983532 PQW983531:PQW983532 QAS983531:QAS983532 QKO983531:QKO983532 QUK983531:QUK983532 REG983531:REG983532 ROC983531:ROC983532 RXY983531:RXY983532 SHU983531:SHU983532 SRQ983531:SRQ983532 TBM983531:TBM983532 TLI983531:TLI983532 TVE983531:TVE983532 UFA983531:UFA983532 UOW983531:UOW983532 UYS983531:UYS983532 VIO983531:VIO983532 VSK983531:VSK983532 WCG983531:WCG983532 WMC983531:WMC983532 WVY983531:WVY983532 JM65808:JM65864 TI65808:TI65864 ADE65808:ADE65864 ANA65808:ANA65864 AWW65808:AWW65864 BGS65808:BGS65864 BQO65808:BQO65864 CAK65808:CAK65864 CKG65808:CKG65864 CUC65808:CUC65864 DDY65808:DDY65864 DNU65808:DNU65864 DXQ65808:DXQ65864 EHM65808:EHM65864 ERI65808:ERI65864 FBE65808:FBE65864 FLA65808:FLA65864 FUW65808:FUW65864 GES65808:GES65864 GOO65808:GOO65864 GYK65808:GYK65864 HIG65808:HIG65864 HSC65808:HSC65864 IBY65808:IBY65864 ILU65808:ILU65864 IVQ65808:IVQ65864 JFM65808:JFM65864 JPI65808:JPI65864 JZE65808:JZE65864 KJA65808:KJA65864 KSW65808:KSW65864 LCS65808:LCS65864 LMO65808:LMO65864 LWK65808:LWK65864 MGG65808:MGG65864 MQC65808:MQC65864 MZY65808:MZY65864 NJU65808:NJU65864 NTQ65808:NTQ65864 ODM65808:ODM65864 ONI65808:ONI65864 OXE65808:OXE65864 PHA65808:PHA65864 PQW65808:PQW65864 QAS65808:QAS65864 QKO65808:QKO65864 QUK65808:QUK65864 REG65808:REG65864 ROC65808:ROC65864 RXY65808:RXY65864 SHU65808:SHU65864 SRQ65808:SRQ65864 TBM65808:TBM65864 TLI65808:TLI65864 TVE65808:TVE65864 UFA65808:UFA65864 UOW65808:UOW65864 UYS65808:UYS65864 VIO65808:VIO65864 VSK65808:VSK65864 WCG65808:WCG65864 WMC65808:WMC65864 WVY65808:WVY65864 JM131344:JM131400 TI131344:TI131400 ADE131344:ADE131400 ANA131344:ANA131400 AWW131344:AWW131400 BGS131344:BGS131400 BQO131344:BQO131400 CAK131344:CAK131400 CKG131344:CKG131400 CUC131344:CUC131400 DDY131344:DDY131400 DNU131344:DNU131400 DXQ131344:DXQ131400 EHM131344:EHM131400 ERI131344:ERI131400 FBE131344:FBE131400 FLA131344:FLA131400 FUW131344:FUW131400 GES131344:GES131400 GOO131344:GOO131400 GYK131344:GYK131400 HIG131344:HIG131400 HSC131344:HSC131400 IBY131344:IBY131400 ILU131344:ILU131400 IVQ131344:IVQ131400 JFM131344:JFM131400 JPI131344:JPI131400 JZE131344:JZE131400 KJA131344:KJA131400 KSW131344:KSW131400 LCS131344:LCS131400 LMO131344:LMO131400 LWK131344:LWK131400 MGG131344:MGG131400 MQC131344:MQC131400 MZY131344:MZY131400 NJU131344:NJU131400 NTQ131344:NTQ131400 ODM131344:ODM131400 ONI131344:ONI131400 OXE131344:OXE131400 PHA131344:PHA131400 PQW131344:PQW131400 QAS131344:QAS131400 QKO131344:QKO131400 QUK131344:QUK131400 REG131344:REG131400 ROC131344:ROC131400 RXY131344:RXY131400 SHU131344:SHU131400 SRQ131344:SRQ131400 TBM131344:TBM131400 TLI131344:TLI131400 TVE131344:TVE131400 UFA131344:UFA131400 UOW131344:UOW131400 UYS131344:UYS131400 VIO131344:VIO131400 VSK131344:VSK131400 WCG131344:WCG131400 WMC131344:WMC131400 WVY131344:WVY131400 JM196880:JM196936 TI196880:TI196936 ADE196880:ADE196936 ANA196880:ANA196936 AWW196880:AWW196936 BGS196880:BGS196936 BQO196880:BQO196936 CAK196880:CAK196936 CKG196880:CKG196936 CUC196880:CUC196936 DDY196880:DDY196936 DNU196880:DNU196936 DXQ196880:DXQ196936 EHM196880:EHM196936 ERI196880:ERI196936 FBE196880:FBE196936 FLA196880:FLA196936 FUW196880:FUW196936 GES196880:GES196936 GOO196880:GOO196936 GYK196880:GYK196936 HIG196880:HIG196936 HSC196880:HSC196936 IBY196880:IBY196936 ILU196880:ILU196936 IVQ196880:IVQ196936 JFM196880:JFM196936 JPI196880:JPI196936 JZE196880:JZE196936 KJA196880:KJA196936 KSW196880:KSW196936 LCS196880:LCS196936 LMO196880:LMO196936 LWK196880:LWK196936 MGG196880:MGG196936 MQC196880:MQC196936 MZY196880:MZY196936 NJU196880:NJU196936 NTQ196880:NTQ196936 ODM196880:ODM196936 ONI196880:ONI196936 OXE196880:OXE196936 PHA196880:PHA196936 PQW196880:PQW196936 QAS196880:QAS196936 QKO196880:QKO196936 QUK196880:QUK196936 REG196880:REG196936 ROC196880:ROC196936 RXY196880:RXY196936 SHU196880:SHU196936 SRQ196880:SRQ196936 TBM196880:TBM196936 TLI196880:TLI196936 TVE196880:TVE196936 UFA196880:UFA196936 UOW196880:UOW196936 UYS196880:UYS196936 VIO196880:VIO196936 VSK196880:VSK196936 WCG196880:WCG196936 WMC196880:WMC196936 WVY196880:WVY196936 JM262416:JM262472 TI262416:TI262472 ADE262416:ADE262472 ANA262416:ANA262472 AWW262416:AWW262472 BGS262416:BGS262472 BQO262416:BQO262472 CAK262416:CAK262472 CKG262416:CKG262472 CUC262416:CUC262472 DDY262416:DDY262472 DNU262416:DNU262472 DXQ262416:DXQ262472 EHM262416:EHM262472 ERI262416:ERI262472 FBE262416:FBE262472 FLA262416:FLA262472 FUW262416:FUW262472 GES262416:GES262472 GOO262416:GOO262472 GYK262416:GYK262472 HIG262416:HIG262472 HSC262416:HSC262472 IBY262416:IBY262472 ILU262416:ILU262472 IVQ262416:IVQ262472 JFM262416:JFM262472 JPI262416:JPI262472 JZE262416:JZE262472 KJA262416:KJA262472 KSW262416:KSW262472 LCS262416:LCS262472 LMO262416:LMO262472 LWK262416:LWK262472 MGG262416:MGG262472 MQC262416:MQC262472 MZY262416:MZY262472 NJU262416:NJU262472 NTQ262416:NTQ262472 ODM262416:ODM262472 ONI262416:ONI262472 OXE262416:OXE262472 PHA262416:PHA262472 PQW262416:PQW262472 QAS262416:QAS262472 QKO262416:QKO262472 QUK262416:QUK262472 REG262416:REG262472 ROC262416:ROC262472 RXY262416:RXY262472 SHU262416:SHU262472 SRQ262416:SRQ262472 TBM262416:TBM262472 TLI262416:TLI262472 TVE262416:TVE262472 UFA262416:UFA262472 UOW262416:UOW262472 UYS262416:UYS262472 VIO262416:VIO262472 VSK262416:VSK262472 WCG262416:WCG262472 WMC262416:WMC262472 WVY262416:WVY262472 JM327952:JM328008 TI327952:TI328008 ADE327952:ADE328008 ANA327952:ANA328008 AWW327952:AWW328008 BGS327952:BGS328008 BQO327952:BQO328008 CAK327952:CAK328008 CKG327952:CKG328008 CUC327952:CUC328008 DDY327952:DDY328008 DNU327952:DNU328008 DXQ327952:DXQ328008 EHM327952:EHM328008 ERI327952:ERI328008 FBE327952:FBE328008 FLA327952:FLA328008 FUW327952:FUW328008 GES327952:GES328008 GOO327952:GOO328008 GYK327952:GYK328008 HIG327952:HIG328008 HSC327952:HSC328008 IBY327952:IBY328008 ILU327952:ILU328008 IVQ327952:IVQ328008 JFM327952:JFM328008 JPI327952:JPI328008 JZE327952:JZE328008 KJA327952:KJA328008 KSW327952:KSW328008 LCS327952:LCS328008 LMO327952:LMO328008 LWK327952:LWK328008 MGG327952:MGG328008 MQC327952:MQC328008 MZY327952:MZY328008 NJU327952:NJU328008 NTQ327952:NTQ328008 ODM327952:ODM328008 ONI327952:ONI328008 OXE327952:OXE328008 PHA327952:PHA328008 PQW327952:PQW328008 QAS327952:QAS328008 QKO327952:QKO328008 QUK327952:QUK328008 REG327952:REG328008 ROC327952:ROC328008 RXY327952:RXY328008 SHU327952:SHU328008 SRQ327952:SRQ328008 TBM327952:TBM328008 TLI327952:TLI328008 TVE327952:TVE328008 UFA327952:UFA328008 UOW327952:UOW328008 UYS327952:UYS328008 VIO327952:VIO328008 VSK327952:VSK328008 WCG327952:WCG328008 WMC327952:WMC328008 WVY327952:WVY328008 JM393488:JM393544 TI393488:TI393544 ADE393488:ADE393544 ANA393488:ANA393544 AWW393488:AWW393544 BGS393488:BGS393544 BQO393488:BQO393544 CAK393488:CAK393544 CKG393488:CKG393544 CUC393488:CUC393544 DDY393488:DDY393544 DNU393488:DNU393544 DXQ393488:DXQ393544 EHM393488:EHM393544 ERI393488:ERI393544 FBE393488:FBE393544 FLA393488:FLA393544 FUW393488:FUW393544 GES393488:GES393544 GOO393488:GOO393544 GYK393488:GYK393544 HIG393488:HIG393544 HSC393488:HSC393544 IBY393488:IBY393544 ILU393488:ILU393544 IVQ393488:IVQ393544 JFM393488:JFM393544 JPI393488:JPI393544 JZE393488:JZE393544 KJA393488:KJA393544 KSW393488:KSW393544 LCS393488:LCS393544 LMO393488:LMO393544 LWK393488:LWK393544 MGG393488:MGG393544 MQC393488:MQC393544 MZY393488:MZY393544 NJU393488:NJU393544 NTQ393488:NTQ393544 ODM393488:ODM393544 ONI393488:ONI393544 OXE393488:OXE393544 PHA393488:PHA393544 PQW393488:PQW393544 QAS393488:QAS393544 QKO393488:QKO393544 QUK393488:QUK393544 REG393488:REG393544 ROC393488:ROC393544 RXY393488:RXY393544 SHU393488:SHU393544 SRQ393488:SRQ393544 TBM393488:TBM393544 TLI393488:TLI393544 TVE393488:TVE393544 UFA393488:UFA393544 UOW393488:UOW393544 UYS393488:UYS393544 VIO393488:VIO393544 VSK393488:VSK393544 WCG393488:WCG393544 WMC393488:WMC393544 WVY393488:WVY393544 JM459024:JM459080 TI459024:TI459080 ADE459024:ADE459080 ANA459024:ANA459080 AWW459024:AWW459080 BGS459024:BGS459080 BQO459024:BQO459080 CAK459024:CAK459080 CKG459024:CKG459080 CUC459024:CUC459080 DDY459024:DDY459080 DNU459024:DNU459080 DXQ459024:DXQ459080 EHM459024:EHM459080 ERI459024:ERI459080 FBE459024:FBE459080 FLA459024:FLA459080 FUW459024:FUW459080 GES459024:GES459080 GOO459024:GOO459080 GYK459024:GYK459080 HIG459024:HIG459080 HSC459024:HSC459080 IBY459024:IBY459080 ILU459024:ILU459080 IVQ459024:IVQ459080 JFM459024:JFM459080 JPI459024:JPI459080 JZE459024:JZE459080 KJA459024:KJA459080 KSW459024:KSW459080 LCS459024:LCS459080 LMO459024:LMO459080 LWK459024:LWK459080 MGG459024:MGG459080 MQC459024:MQC459080 MZY459024:MZY459080 NJU459024:NJU459080 NTQ459024:NTQ459080 ODM459024:ODM459080 ONI459024:ONI459080 OXE459024:OXE459080 PHA459024:PHA459080 PQW459024:PQW459080 QAS459024:QAS459080 QKO459024:QKO459080 QUK459024:QUK459080 REG459024:REG459080 ROC459024:ROC459080 RXY459024:RXY459080 SHU459024:SHU459080 SRQ459024:SRQ459080 TBM459024:TBM459080 TLI459024:TLI459080 TVE459024:TVE459080 UFA459024:UFA459080 UOW459024:UOW459080 UYS459024:UYS459080 VIO459024:VIO459080 VSK459024:VSK459080 WCG459024:WCG459080 WMC459024:WMC459080 WVY459024:WVY459080 JM524560:JM524616 TI524560:TI524616 ADE524560:ADE524616 ANA524560:ANA524616 AWW524560:AWW524616 BGS524560:BGS524616 BQO524560:BQO524616 CAK524560:CAK524616 CKG524560:CKG524616 CUC524560:CUC524616 DDY524560:DDY524616 DNU524560:DNU524616 DXQ524560:DXQ524616 EHM524560:EHM524616 ERI524560:ERI524616 FBE524560:FBE524616 FLA524560:FLA524616 FUW524560:FUW524616 GES524560:GES524616 GOO524560:GOO524616 GYK524560:GYK524616 HIG524560:HIG524616 HSC524560:HSC524616 IBY524560:IBY524616 ILU524560:ILU524616 IVQ524560:IVQ524616 JFM524560:JFM524616 JPI524560:JPI524616 JZE524560:JZE524616 KJA524560:KJA524616 KSW524560:KSW524616 LCS524560:LCS524616 LMO524560:LMO524616 LWK524560:LWK524616 MGG524560:MGG524616 MQC524560:MQC524616 MZY524560:MZY524616 NJU524560:NJU524616 NTQ524560:NTQ524616 ODM524560:ODM524616 ONI524560:ONI524616 OXE524560:OXE524616 PHA524560:PHA524616 PQW524560:PQW524616 QAS524560:QAS524616 QKO524560:QKO524616 QUK524560:QUK524616 REG524560:REG524616 ROC524560:ROC524616 RXY524560:RXY524616 SHU524560:SHU524616 SRQ524560:SRQ524616 TBM524560:TBM524616 TLI524560:TLI524616 TVE524560:TVE524616 UFA524560:UFA524616 UOW524560:UOW524616 UYS524560:UYS524616 VIO524560:VIO524616 VSK524560:VSK524616 WCG524560:WCG524616 WMC524560:WMC524616 WVY524560:WVY524616 JM590096:JM590152 TI590096:TI590152 ADE590096:ADE590152 ANA590096:ANA590152 AWW590096:AWW590152 BGS590096:BGS590152 BQO590096:BQO590152 CAK590096:CAK590152 CKG590096:CKG590152 CUC590096:CUC590152 DDY590096:DDY590152 DNU590096:DNU590152 DXQ590096:DXQ590152 EHM590096:EHM590152 ERI590096:ERI590152 FBE590096:FBE590152 FLA590096:FLA590152 FUW590096:FUW590152 GES590096:GES590152 GOO590096:GOO590152 GYK590096:GYK590152 HIG590096:HIG590152 HSC590096:HSC590152 IBY590096:IBY590152 ILU590096:ILU590152 IVQ590096:IVQ590152 JFM590096:JFM590152 JPI590096:JPI590152 JZE590096:JZE590152 KJA590096:KJA590152 KSW590096:KSW590152 LCS590096:LCS590152 LMO590096:LMO590152 LWK590096:LWK590152 MGG590096:MGG590152 MQC590096:MQC590152 MZY590096:MZY590152 NJU590096:NJU590152 NTQ590096:NTQ590152 ODM590096:ODM590152 ONI590096:ONI590152 OXE590096:OXE590152 PHA590096:PHA590152 PQW590096:PQW590152 QAS590096:QAS590152 QKO590096:QKO590152 QUK590096:QUK590152 REG590096:REG590152 ROC590096:ROC590152 RXY590096:RXY590152 SHU590096:SHU590152 SRQ590096:SRQ590152 TBM590096:TBM590152 TLI590096:TLI590152 TVE590096:TVE590152 UFA590096:UFA590152 UOW590096:UOW590152 UYS590096:UYS590152 VIO590096:VIO590152 VSK590096:VSK590152 WCG590096:WCG590152 WMC590096:WMC590152 WVY590096:WVY590152 JM655632:JM655688 TI655632:TI655688 ADE655632:ADE655688 ANA655632:ANA655688 AWW655632:AWW655688 BGS655632:BGS655688 BQO655632:BQO655688 CAK655632:CAK655688 CKG655632:CKG655688 CUC655632:CUC655688 DDY655632:DDY655688 DNU655632:DNU655688 DXQ655632:DXQ655688 EHM655632:EHM655688 ERI655632:ERI655688 FBE655632:FBE655688 FLA655632:FLA655688 FUW655632:FUW655688 GES655632:GES655688 GOO655632:GOO655688 GYK655632:GYK655688 HIG655632:HIG655688 HSC655632:HSC655688 IBY655632:IBY655688 ILU655632:ILU655688 IVQ655632:IVQ655688 JFM655632:JFM655688 JPI655632:JPI655688 JZE655632:JZE655688 KJA655632:KJA655688 KSW655632:KSW655688 LCS655632:LCS655688 LMO655632:LMO655688 LWK655632:LWK655688 MGG655632:MGG655688 MQC655632:MQC655688 MZY655632:MZY655688 NJU655632:NJU655688 NTQ655632:NTQ655688 ODM655632:ODM655688 ONI655632:ONI655688 OXE655632:OXE655688 PHA655632:PHA655688 PQW655632:PQW655688 QAS655632:QAS655688 QKO655632:QKO655688 QUK655632:QUK655688 REG655632:REG655688 ROC655632:ROC655688 RXY655632:RXY655688 SHU655632:SHU655688 SRQ655632:SRQ655688 TBM655632:TBM655688 TLI655632:TLI655688 TVE655632:TVE655688 UFA655632:UFA655688 UOW655632:UOW655688 UYS655632:UYS655688 VIO655632:VIO655688 VSK655632:VSK655688 WCG655632:WCG655688 WMC655632:WMC655688 WVY655632:WVY655688 JM721168:JM721224 TI721168:TI721224 ADE721168:ADE721224 ANA721168:ANA721224 AWW721168:AWW721224 BGS721168:BGS721224 BQO721168:BQO721224 CAK721168:CAK721224 CKG721168:CKG721224 CUC721168:CUC721224 DDY721168:DDY721224 DNU721168:DNU721224 DXQ721168:DXQ721224 EHM721168:EHM721224 ERI721168:ERI721224 FBE721168:FBE721224 FLA721168:FLA721224 FUW721168:FUW721224 GES721168:GES721224 GOO721168:GOO721224 GYK721168:GYK721224 HIG721168:HIG721224 HSC721168:HSC721224 IBY721168:IBY721224 ILU721168:ILU721224 IVQ721168:IVQ721224 JFM721168:JFM721224 JPI721168:JPI721224 JZE721168:JZE721224 KJA721168:KJA721224 KSW721168:KSW721224 LCS721168:LCS721224 LMO721168:LMO721224 LWK721168:LWK721224 MGG721168:MGG721224 MQC721168:MQC721224 MZY721168:MZY721224 NJU721168:NJU721224 NTQ721168:NTQ721224 ODM721168:ODM721224 ONI721168:ONI721224 OXE721168:OXE721224 PHA721168:PHA721224 PQW721168:PQW721224 QAS721168:QAS721224 QKO721168:QKO721224 QUK721168:QUK721224 REG721168:REG721224 ROC721168:ROC721224 RXY721168:RXY721224 SHU721168:SHU721224 SRQ721168:SRQ721224 TBM721168:TBM721224 TLI721168:TLI721224 TVE721168:TVE721224 UFA721168:UFA721224 UOW721168:UOW721224 UYS721168:UYS721224 VIO721168:VIO721224 VSK721168:VSK721224 WCG721168:WCG721224 WMC721168:WMC721224 WVY721168:WVY721224 JM786704:JM786760 TI786704:TI786760 ADE786704:ADE786760 ANA786704:ANA786760 AWW786704:AWW786760 BGS786704:BGS786760 BQO786704:BQO786760 CAK786704:CAK786760 CKG786704:CKG786760 CUC786704:CUC786760 DDY786704:DDY786760 DNU786704:DNU786760 DXQ786704:DXQ786760 EHM786704:EHM786760 ERI786704:ERI786760 FBE786704:FBE786760 FLA786704:FLA786760 FUW786704:FUW786760 GES786704:GES786760 GOO786704:GOO786760 GYK786704:GYK786760 HIG786704:HIG786760 HSC786704:HSC786760 IBY786704:IBY786760 ILU786704:ILU786760 IVQ786704:IVQ786760 JFM786704:JFM786760 JPI786704:JPI786760 JZE786704:JZE786760 KJA786704:KJA786760 KSW786704:KSW786760 LCS786704:LCS786760 LMO786704:LMO786760 LWK786704:LWK786760 MGG786704:MGG786760 MQC786704:MQC786760 MZY786704:MZY786760 NJU786704:NJU786760 NTQ786704:NTQ786760 ODM786704:ODM786760 ONI786704:ONI786760 OXE786704:OXE786760 PHA786704:PHA786760 PQW786704:PQW786760 QAS786704:QAS786760 QKO786704:QKO786760 QUK786704:QUK786760 REG786704:REG786760 ROC786704:ROC786760 RXY786704:RXY786760 SHU786704:SHU786760 SRQ786704:SRQ786760 TBM786704:TBM786760 TLI786704:TLI786760 TVE786704:TVE786760 UFA786704:UFA786760 UOW786704:UOW786760 UYS786704:UYS786760 VIO786704:VIO786760 VSK786704:VSK786760 WCG786704:WCG786760 WMC786704:WMC786760 WVY786704:WVY786760 JM852240:JM852296 TI852240:TI852296 ADE852240:ADE852296 ANA852240:ANA852296 AWW852240:AWW852296 BGS852240:BGS852296 BQO852240:BQO852296 CAK852240:CAK852296 CKG852240:CKG852296 CUC852240:CUC852296 DDY852240:DDY852296 DNU852240:DNU852296 DXQ852240:DXQ852296 EHM852240:EHM852296 ERI852240:ERI852296 FBE852240:FBE852296 FLA852240:FLA852296 FUW852240:FUW852296 GES852240:GES852296 GOO852240:GOO852296 GYK852240:GYK852296 HIG852240:HIG852296 HSC852240:HSC852296 IBY852240:IBY852296 ILU852240:ILU852296 IVQ852240:IVQ852296 JFM852240:JFM852296 JPI852240:JPI852296 JZE852240:JZE852296 KJA852240:KJA852296 KSW852240:KSW852296 LCS852240:LCS852296 LMO852240:LMO852296 LWK852240:LWK852296 MGG852240:MGG852296 MQC852240:MQC852296 MZY852240:MZY852296 NJU852240:NJU852296 NTQ852240:NTQ852296 ODM852240:ODM852296 ONI852240:ONI852296 OXE852240:OXE852296 PHA852240:PHA852296 PQW852240:PQW852296 QAS852240:QAS852296 QKO852240:QKO852296 QUK852240:QUK852296 REG852240:REG852296 ROC852240:ROC852296 RXY852240:RXY852296 SHU852240:SHU852296 SRQ852240:SRQ852296 TBM852240:TBM852296 TLI852240:TLI852296 TVE852240:TVE852296 UFA852240:UFA852296 UOW852240:UOW852296 UYS852240:UYS852296 VIO852240:VIO852296 VSK852240:VSK852296 WCG852240:WCG852296 WMC852240:WMC852296 WVY852240:WVY852296 JM917776:JM917832 TI917776:TI917832 ADE917776:ADE917832 ANA917776:ANA917832 AWW917776:AWW917832 BGS917776:BGS917832 BQO917776:BQO917832 CAK917776:CAK917832 CKG917776:CKG917832 CUC917776:CUC917832 DDY917776:DDY917832 DNU917776:DNU917832 DXQ917776:DXQ917832 EHM917776:EHM917832 ERI917776:ERI917832 FBE917776:FBE917832 FLA917776:FLA917832 FUW917776:FUW917832 GES917776:GES917832 GOO917776:GOO917832 GYK917776:GYK917832 HIG917776:HIG917832 HSC917776:HSC917832 IBY917776:IBY917832 ILU917776:ILU917832 IVQ917776:IVQ917832 JFM917776:JFM917832 JPI917776:JPI917832 JZE917776:JZE917832 KJA917776:KJA917832 KSW917776:KSW917832 LCS917776:LCS917832 LMO917776:LMO917832 LWK917776:LWK917832 MGG917776:MGG917832 MQC917776:MQC917832 MZY917776:MZY917832 NJU917776:NJU917832 NTQ917776:NTQ917832 ODM917776:ODM917832 ONI917776:ONI917832 OXE917776:OXE917832 PHA917776:PHA917832 PQW917776:PQW917832 QAS917776:QAS917832 QKO917776:QKO917832 QUK917776:QUK917832 REG917776:REG917832 ROC917776:ROC917832 RXY917776:RXY917832 SHU917776:SHU917832 SRQ917776:SRQ917832 TBM917776:TBM917832 TLI917776:TLI917832 TVE917776:TVE917832 UFA917776:UFA917832 UOW917776:UOW917832 UYS917776:UYS917832 VIO917776:VIO917832 VSK917776:VSK917832 WCG917776:WCG917832 WMC917776:WMC917832 WVY917776:WVY917832 JM983312:JM983368 TI983312:TI983368 ADE983312:ADE983368 ANA983312:ANA983368 AWW983312:AWW983368 BGS983312:BGS983368 BQO983312:BQO983368 CAK983312:CAK983368 CKG983312:CKG983368 CUC983312:CUC983368 DDY983312:DDY983368 DNU983312:DNU983368 DXQ983312:DXQ983368 EHM983312:EHM983368 ERI983312:ERI983368 FBE983312:FBE983368 FLA983312:FLA983368 FUW983312:FUW983368 GES983312:GES983368 GOO983312:GOO983368 GYK983312:GYK983368 HIG983312:HIG983368 HSC983312:HSC983368 IBY983312:IBY983368 ILU983312:ILU983368 IVQ983312:IVQ983368 JFM983312:JFM983368 JPI983312:JPI983368 JZE983312:JZE983368 KJA983312:KJA983368 KSW983312:KSW983368 LCS983312:LCS983368 LMO983312:LMO983368 LWK983312:LWK983368 MGG983312:MGG983368 MQC983312:MQC983368 MZY983312:MZY983368 NJU983312:NJU983368 NTQ983312:NTQ983368 ODM983312:ODM983368 ONI983312:ONI983368 OXE983312:OXE983368 PHA983312:PHA983368 PQW983312:PQW983368 QAS983312:QAS983368 QKO983312:QKO983368 QUK983312:QUK983368 REG983312:REG983368 ROC983312:ROC983368 RXY983312:RXY983368 SHU983312:SHU983368 SRQ983312:SRQ983368 TBM983312:TBM983368 TLI983312:TLI983368 TVE983312:TVE983368 UFA983312:UFA983368 UOW983312:UOW983368 UYS983312:UYS983368 VIO983312:VIO983368 VSK983312:VSK983368 WCG983312:WCG983368 WMC983312:WMC983368 WVY983312:WVY983368 ADF142 TJ142 JN142 WVZ142 WMD142 WCH142 VSL142 VIP142 UYT142 UOX142 UFB142 TVF142 TLJ142 TBN142 SRR142 SHV142 RXZ142 ROD142 REH142 QUL142 QKP142 QAT142 PQX142 PHB142 OXF142 ONJ142 ODN142 NTR142 NJV142 MZZ142 MQD142 MGH142 LWL142 LMP142 LCT142 KSX142 KJB142 JZF142 JPJ142 JFN142 IVR142 ILV142 IBZ142 HSD142 HIH142 GYL142 GOP142 GET142 FUX142 FLB142 FBF142 ERJ142 EHN142 DXR142 DNV142 DDZ142 CUD142 CKH142 CAL142 BQP142 BGT142 AWX142 ANB142 ADF316:ADF359 ANB316:ANB359 AWX316:AWX359 BGT316:BGT359 BQP316:BQP359 CAL316:CAL359 CKH316:CKH359 CUD316:CUD359 DDZ316:DDZ359 DNV316:DNV359 DXR316:DXR359 EHN316:EHN359 ERJ316:ERJ359 FBF316:FBF359 FLB316:FLB359 FUX316:FUX359 GET316:GET359 GOP316:GOP359 GYL316:GYL359 HIH316:HIH359 HSD316:HSD359 IBZ316:IBZ359 ILV316:ILV359 IVR316:IVR359 JFN316:JFN359 JPJ316:JPJ359 JZF316:JZF359 KJB316:KJB359 KSX316:KSX359 LCT316:LCT359 LMP316:LMP359 LWL316:LWL359 MGH316:MGH359 MQD316:MQD359 MZZ316:MZZ359 NJV316:NJV359 NTR316:NTR359 ODN316:ODN359 ONJ316:ONJ359 OXF316:OXF359 PHB316:PHB359 PQX316:PQX359 QAT316:QAT359 QKP316:QKP359 QUL316:QUL359 REH316:REH359 ROD316:ROD359 RXZ316:RXZ359 SHV316:SHV359 SRR316:SRR359 TBN316:TBN359 TLJ316:TLJ359 TVF316:TVF359 UFB316:UFB359 UOX316:UOX359 UYT316:UYT359 VIP316:VIP359 VSL316:VSL359 WCH316:WCH359 WMD316:WMD359 WVZ316:WVZ359 JN316:JN359 TJ316:TJ359 WVZ205:WVZ213 WMD205:WMD213 WCH205:WCH213 VSL205:VSL213 VIP205:VIP213 UYT205:UYT213 UOX205:UOX213 UFB205:UFB213 TVF205:TVF213 TLJ205:TLJ213 TBN205:TBN213 SRR205:SRR213 SHV205:SHV213 RXZ205:RXZ213 ROD205:ROD213 REH205:REH213 QUL205:QUL213 QKP205:QKP213 QAT205:QAT213 PQX205:PQX213 PHB205:PHB213 OXF205:OXF213 ONJ205:ONJ213 ODN205:ODN213 NTR205:NTR213 NJV205:NJV213 MZZ205:MZZ213 MQD205:MQD213 MGH205:MGH213 LWL205:LWL213 LMP205:LMP213 LCT205:LCT213 KSX205:KSX213 KJB205:KJB213 JZF205:JZF213 JPJ205:JPJ213 JFN205:JFN213 IVR205:IVR213 ILV205:ILV213 IBZ205:IBZ213 HSD205:HSD213 HIH205:HIH213 GYL205:GYL213 GOP205:GOP213 GET205:GET213 FUX205:FUX213 FLB205:FLB213 FBF205:FBF213 ERJ205:ERJ213 EHN205:EHN213 DXR205:DXR213 DNV205:DNV213 DDZ205:DDZ213 CUD205:CUD213 CKH205:CKH213 CAL205:CAL213 BQP205:BQP213 BGT205:BGT213 AWX205:AWX213 ANB205:ANB213 ADF205:ADF213 TJ205:TJ213 JN205:JN213 AWW8:AWW141 BGS8:BGS141 BQO8:BQO141 CAK8:CAK141 CKG8:CKG141 CUC8:CUC141 DDY8:DDY141 DNU8:DNU141 DXQ8:DXQ141 EHM8:EHM141 ERI8:ERI141 FBE8:FBE141 FLA8:FLA141 FUW8:FUW141 GES8:GES141 GOO8:GOO141 GYK8:GYK141 HIG8:HIG141 HSC8:HSC141 IBY8:IBY141 ILU8:ILU141 IVQ8:IVQ141 JFM8:JFM141 JPI8:JPI141 JZE8:JZE141 KJA8:KJA141 KSW8:KSW141 LCS8:LCS141 LMO8:LMO141 LWK8:LWK141 MGG8:MGG141 MQC8:MQC141 MZY8:MZY141 NJU8:NJU141 NTQ8:NTQ141 ODM8:ODM141 ONI8:ONI141 OXE8:OXE141 PHA8:PHA141 PQW8:PQW141 QAS8:QAS141 QKO8:QKO141 QUK8:QUK141 REG8:REG141 ROC8:ROC141 RXY8:RXY141 SHU8:SHU141 SRQ8:SRQ141 TBM8:TBM141 TLI8:TLI141 TVE8:TVE141 UFA8:UFA141 UOW8:UOW141 UYS8:UYS141 VIO8:VIO141 VSK8:VSK141 WCG8:WCG141 WMC8:WMC141 WVY8:WVY141 JM8:JM141 TI8:TI141 ADE8:ADE141 ANA8:ANA141 JL374:JL446 TH374:TH446 ADD374:ADD446 AMZ374:AMZ446 AWV374:AWV446 BGR374:BGR446 BQN374:BQN446 CAJ374:CAJ446 CKF374:CKF446 CUB374:CUB446 DDX374:DDX446 DNT374:DNT446 DXP374:DXP446 EHL374:EHL446 ERH374:ERH446 FBD374:FBD446 FKZ374:FKZ446 FUV374:FUV446 GER374:GER446 GON374:GON446 GYJ374:GYJ446 HIF374:HIF446 HSB374:HSB446 IBX374:IBX446 ILT374:ILT446 IVP374:IVP446 JFL374:JFL446 JPH374:JPH446 JZD374:JZD446 KIZ374:KIZ446 KSV374:KSV446 LCR374:LCR446 LMN374:LMN446 LWJ374:LWJ446 MGF374:MGF446 MQB374:MQB446 MZX374:MZX446 NJT374:NJT446 NTP374:NTP446 ODL374:ODL446 ONH374:ONH446 OXD374:OXD446 PGZ374:PGZ446 PQV374:PQV446 QAR374:QAR446 QKN374:QKN446 QUJ374:QUJ446 REF374:REF446 ROB374:ROB446 RXX374:RXX446 SHT374:SHT446 SRP374:SRP446 TBL374:TBL446 TLH374:TLH446 TVD374:TVD446 UEZ374:UEZ446 UOV374:UOV446 UYR374:UYR446 VIN374:VIN446 VSJ374:VSJ446 WCF374:WCF446 WMB374:WMB446 WVX374:WVX446</xm:sqref>
        </x14:dataValidation>
        <x14:dataValidation type="decimal" operator="greaterThanOrEqual" allowBlank="1" showInputMessage="1" showErrorMessage="1" error="Valor debe ser mayor o igual que 0">
          <x14:formula1>
            <xm:f>0</xm:f>
          </x14:formula1>
          <xm:sqref>JF65976:JL65994 TB65976:TH65994 ACX65976:ADD65994 AMT65976:AMZ65994 AWP65976:AWV65994 BGL65976:BGR65994 BQH65976:BQN65994 CAD65976:CAJ65994 CJZ65976:CKF65994 CTV65976:CUB65994 DDR65976:DDX65994 DNN65976:DNT65994 DXJ65976:DXP65994 EHF65976:EHL65994 ERB65976:ERH65994 FAX65976:FBD65994 FKT65976:FKZ65994 FUP65976:FUV65994 GEL65976:GER65994 GOH65976:GON65994 GYD65976:GYJ65994 HHZ65976:HIF65994 HRV65976:HSB65994 IBR65976:IBX65994 ILN65976:ILT65994 IVJ65976:IVP65994 JFF65976:JFL65994 JPB65976:JPH65994 JYX65976:JZD65994 KIT65976:KIZ65994 KSP65976:KSV65994 LCL65976:LCR65994 LMH65976:LMN65994 LWD65976:LWJ65994 MFZ65976:MGF65994 MPV65976:MQB65994 MZR65976:MZX65994 NJN65976:NJT65994 NTJ65976:NTP65994 ODF65976:ODL65994 ONB65976:ONH65994 OWX65976:OXD65994 PGT65976:PGZ65994 PQP65976:PQV65994 QAL65976:QAR65994 QKH65976:QKN65994 QUD65976:QUJ65994 RDZ65976:REF65994 RNV65976:ROB65994 RXR65976:RXX65994 SHN65976:SHT65994 SRJ65976:SRP65994 TBF65976:TBL65994 TLB65976:TLH65994 TUX65976:TVD65994 UET65976:UEZ65994 UOP65976:UOV65994 UYL65976:UYR65994 VIH65976:VIN65994 VSD65976:VSJ65994 WBZ65976:WCF65994 WLV65976:WMB65994 WVR65976:WVX65994 JF131512:JL131530 TB131512:TH131530 ACX131512:ADD131530 AMT131512:AMZ131530 AWP131512:AWV131530 BGL131512:BGR131530 BQH131512:BQN131530 CAD131512:CAJ131530 CJZ131512:CKF131530 CTV131512:CUB131530 DDR131512:DDX131530 DNN131512:DNT131530 DXJ131512:DXP131530 EHF131512:EHL131530 ERB131512:ERH131530 FAX131512:FBD131530 FKT131512:FKZ131530 FUP131512:FUV131530 GEL131512:GER131530 GOH131512:GON131530 GYD131512:GYJ131530 HHZ131512:HIF131530 HRV131512:HSB131530 IBR131512:IBX131530 ILN131512:ILT131530 IVJ131512:IVP131530 JFF131512:JFL131530 JPB131512:JPH131530 JYX131512:JZD131530 KIT131512:KIZ131530 KSP131512:KSV131530 LCL131512:LCR131530 LMH131512:LMN131530 LWD131512:LWJ131530 MFZ131512:MGF131530 MPV131512:MQB131530 MZR131512:MZX131530 NJN131512:NJT131530 NTJ131512:NTP131530 ODF131512:ODL131530 ONB131512:ONH131530 OWX131512:OXD131530 PGT131512:PGZ131530 PQP131512:PQV131530 QAL131512:QAR131530 QKH131512:QKN131530 QUD131512:QUJ131530 RDZ131512:REF131530 RNV131512:ROB131530 RXR131512:RXX131530 SHN131512:SHT131530 SRJ131512:SRP131530 TBF131512:TBL131530 TLB131512:TLH131530 TUX131512:TVD131530 UET131512:UEZ131530 UOP131512:UOV131530 UYL131512:UYR131530 VIH131512:VIN131530 VSD131512:VSJ131530 WBZ131512:WCF131530 WLV131512:WMB131530 WVR131512:WVX131530 JF197048:JL197066 TB197048:TH197066 ACX197048:ADD197066 AMT197048:AMZ197066 AWP197048:AWV197066 BGL197048:BGR197066 BQH197048:BQN197066 CAD197048:CAJ197066 CJZ197048:CKF197066 CTV197048:CUB197066 DDR197048:DDX197066 DNN197048:DNT197066 DXJ197048:DXP197066 EHF197048:EHL197066 ERB197048:ERH197066 FAX197048:FBD197066 FKT197048:FKZ197066 FUP197048:FUV197066 GEL197048:GER197066 GOH197048:GON197066 GYD197048:GYJ197066 HHZ197048:HIF197066 HRV197048:HSB197066 IBR197048:IBX197066 ILN197048:ILT197066 IVJ197048:IVP197066 JFF197048:JFL197066 JPB197048:JPH197066 JYX197048:JZD197066 KIT197048:KIZ197066 KSP197048:KSV197066 LCL197048:LCR197066 LMH197048:LMN197066 LWD197048:LWJ197066 MFZ197048:MGF197066 MPV197048:MQB197066 MZR197048:MZX197066 NJN197048:NJT197066 NTJ197048:NTP197066 ODF197048:ODL197066 ONB197048:ONH197066 OWX197048:OXD197066 PGT197048:PGZ197066 PQP197048:PQV197066 QAL197048:QAR197066 QKH197048:QKN197066 QUD197048:QUJ197066 RDZ197048:REF197066 RNV197048:ROB197066 RXR197048:RXX197066 SHN197048:SHT197066 SRJ197048:SRP197066 TBF197048:TBL197066 TLB197048:TLH197066 TUX197048:TVD197066 UET197048:UEZ197066 UOP197048:UOV197066 UYL197048:UYR197066 VIH197048:VIN197066 VSD197048:VSJ197066 WBZ197048:WCF197066 WLV197048:WMB197066 WVR197048:WVX197066 JF262584:JL262602 TB262584:TH262602 ACX262584:ADD262602 AMT262584:AMZ262602 AWP262584:AWV262602 BGL262584:BGR262602 BQH262584:BQN262602 CAD262584:CAJ262602 CJZ262584:CKF262602 CTV262584:CUB262602 DDR262584:DDX262602 DNN262584:DNT262602 DXJ262584:DXP262602 EHF262584:EHL262602 ERB262584:ERH262602 FAX262584:FBD262602 FKT262584:FKZ262602 FUP262584:FUV262602 GEL262584:GER262602 GOH262584:GON262602 GYD262584:GYJ262602 HHZ262584:HIF262602 HRV262584:HSB262602 IBR262584:IBX262602 ILN262584:ILT262602 IVJ262584:IVP262602 JFF262584:JFL262602 JPB262584:JPH262602 JYX262584:JZD262602 KIT262584:KIZ262602 KSP262584:KSV262602 LCL262584:LCR262602 LMH262584:LMN262602 LWD262584:LWJ262602 MFZ262584:MGF262602 MPV262584:MQB262602 MZR262584:MZX262602 NJN262584:NJT262602 NTJ262584:NTP262602 ODF262584:ODL262602 ONB262584:ONH262602 OWX262584:OXD262602 PGT262584:PGZ262602 PQP262584:PQV262602 QAL262584:QAR262602 QKH262584:QKN262602 QUD262584:QUJ262602 RDZ262584:REF262602 RNV262584:ROB262602 RXR262584:RXX262602 SHN262584:SHT262602 SRJ262584:SRP262602 TBF262584:TBL262602 TLB262584:TLH262602 TUX262584:TVD262602 UET262584:UEZ262602 UOP262584:UOV262602 UYL262584:UYR262602 VIH262584:VIN262602 VSD262584:VSJ262602 WBZ262584:WCF262602 WLV262584:WMB262602 WVR262584:WVX262602 JF328120:JL328138 TB328120:TH328138 ACX328120:ADD328138 AMT328120:AMZ328138 AWP328120:AWV328138 BGL328120:BGR328138 BQH328120:BQN328138 CAD328120:CAJ328138 CJZ328120:CKF328138 CTV328120:CUB328138 DDR328120:DDX328138 DNN328120:DNT328138 DXJ328120:DXP328138 EHF328120:EHL328138 ERB328120:ERH328138 FAX328120:FBD328138 FKT328120:FKZ328138 FUP328120:FUV328138 GEL328120:GER328138 GOH328120:GON328138 GYD328120:GYJ328138 HHZ328120:HIF328138 HRV328120:HSB328138 IBR328120:IBX328138 ILN328120:ILT328138 IVJ328120:IVP328138 JFF328120:JFL328138 JPB328120:JPH328138 JYX328120:JZD328138 KIT328120:KIZ328138 KSP328120:KSV328138 LCL328120:LCR328138 LMH328120:LMN328138 LWD328120:LWJ328138 MFZ328120:MGF328138 MPV328120:MQB328138 MZR328120:MZX328138 NJN328120:NJT328138 NTJ328120:NTP328138 ODF328120:ODL328138 ONB328120:ONH328138 OWX328120:OXD328138 PGT328120:PGZ328138 PQP328120:PQV328138 QAL328120:QAR328138 QKH328120:QKN328138 QUD328120:QUJ328138 RDZ328120:REF328138 RNV328120:ROB328138 RXR328120:RXX328138 SHN328120:SHT328138 SRJ328120:SRP328138 TBF328120:TBL328138 TLB328120:TLH328138 TUX328120:TVD328138 UET328120:UEZ328138 UOP328120:UOV328138 UYL328120:UYR328138 VIH328120:VIN328138 VSD328120:VSJ328138 WBZ328120:WCF328138 WLV328120:WMB328138 WVR328120:WVX328138 JF393656:JL393674 TB393656:TH393674 ACX393656:ADD393674 AMT393656:AMZ393674 AWP393656:AWV393674 BGL393656:BGR393674 BQH393656:BQN393674 CAD393656:CAJ393674 CJZ393656:CKF393674 CTV393656:CUB393674 DDR393656:DDX393674 DNN393656:DNT393674 DXJ393656:DXP393674 EHF393656:EHL393674 ERB393656:ERH393674 FAX393656:FBD393674 FKT393656:FKZ393674 FUP393656:FUV393674 GEL393656:GER393674 GOH393656:GON393674 GYD393656:GYJ393674 HHZ393656:HIF393674 HRV393656:HSB393674 IBR393656:IBX393674 ILN393656:ILT393674 IVJ393656:IVP393674 JFF393656:JFL393674 JPB393656:JPH393674 JYX393656:JZD393674 KIT393656:KIZ393674 KSP393656:KSV393674 LCL393656:LCR393674 LMH393656:LMN393674 LWD393656:LWJ393674 MFZ393656:MGF393674 MPV393656:MQB393674 MZR393656:MZX393674 NJN393656:NJT393674 NTJ393656:NTP393674 ODF393656:ODL393674 ONB393656:ONH393674 OWX393656:OXD393674 PGT393656:PGZ393674 PQP393656:PQV393674 QAL393656:QAR393674 QKH393656:QKN393674 QUD393656:QUJ393674 RDZ393656:REF393674 RNV393656:ROB393674 RXR393656:RXX393674 SHN393656:SHT393674 SRJ393656:SRP393674 TBF393656:TBL393674 TLB393656:TLH393674 TUX393656:TVD393674 UET393656:UEZ393674 UOP393656:UOV393674 UYL393656:UYR393674 VIH393656:VIN393674 VSD393656:VSJ393674 WBZ393656:WCF393674 WLV393656:WMB393674 WVR393656:WVX393674 JF459192:JL459210 TB459192:TH459210 ACX459192:ADD459210 AMT459192:AMZ459210 AWP459192:AWV459210 BGL459192:BGR459210 BQH459192:BQN459210 CAD459192:CAJ459210 CJZ459192:CKF459210 CTV459192:CUB459210 DDR459192:DDX459210 DNN459192:DNT459210 DXJ459192:DXP459210 EHF459192:EHL459210 ERB459192:ERH459210 FAX459192:FBD459210 FKT459192:FKZ459210 FUP459192:FUV459210 GEL459192:GER459210 GOH459192:GON459210 GYD459192:GYJ459210 HHZ459192:HIF459210 HRV459192:HSB459210 IBR459192:IBX459210 ILN459192:ILT459210 IVJ459192:IVP459210 JFF459192:JFL459210 JPB459192:JPH459210 JYX459192:JZD459210 KIT459192:KIZ459210 KSP459192:KSV459210 LCL459192:LCR459210 LMH459192:LMN459210 LWD459192:LWJ459210 MFZ459192:MGF459210 MPV459192:MQB459210 MZR459192:MZX459210 NJN459192:NJT459210 NTJ459192:NTP459210 ODF459192:ODL459210 ONB459192:ONH459210 OWX459192:OXD459210 PGT459192:PGZ459210 PQP459192:PQV459210 QAL459192:QAR459210 QKH459192:QKN459210 QUD459192:QUJ459210 RDZ459192:REF459210 RNV459192:ROB459210 RXR459192:RXX459210 SHN459192:SHT459210 SRJ459192:SRP459210 TBF459192:TBL459210 TLB459192:TLH459210 TUX459192:TVD459210 UET459192:UEZ459210 UOP459192:UOV459210 UYL459192:UYR459210 VIH459192:VIN459210 VSD459192:VSJ459210 WBZ459192:WCF459210 WLV459192:WMB459210 WVR459192:WVX459210 JF524728:JL524746 TB524728:TH524746 ACX524728:ADD524746 AMT524728:AMZ524746 AWP524728:AWV524746 BGL524728:BGR524746 BQH524728:BQN524746 CAD524728:CAJ524746 CJZ524728:CKF524746 CTV524728:CUB524746 DDR524728:DDX524746 DNN524728:DNT524746 DXJ524728:DXP524746 EHF524728:EHL524746 ERB524728:ERH524746 FAX524728:FBD524746 FKT524728:FKZ524746 FUP524728:FUV524746 GEL524728:GER524746 GOH524728:GON524746 GYD524728:GYJ524746 HHZ524728:HIF524746 HRV524728:HSB524746 IBR524728:IBX524746 ILN524728:ILT524746 IVJ524728:IVP524746 JFF524728:JFL524746 JPB524728:JPH524746 JYX524728:JZD524746 KIT524728:KIZ524746 KSP524728:KSV524746 LCL524728:LCR524746 LMH524728:LMN524746 LWD524728:LWJ524746 MFZ524728:MGF524746 MPV524728:MQB524746 MZR524728:MZX524746 NJN524728:NJT524746 NTJ524728:NTP524746 ODF524728:ODL524746 ONB524728:ONH524746 OWX524728:OXD524746 PGT524728:PGZ524746 PQP524728:PQV524746 QAL524728:QAR524746 QKH524728:QKN524746 QUD524728:QUJ524746 RDZ524728:REF524746 RNV524728:ROB524746 RXR524728:RXX524746 SHN524728:SHT524746 SRJ524728:SRP524746 TBF524728:TBL524746 TLB524728:TLH524746 TUX524728:TVD524746 UET524728:UEZ524746 UOP524728:UOV524746 UYL524728:UYR524746 VIH524728:VIN524746 VSD524728:VSJ524746 WBZ524728:WCF524746 WLV524728:WMB524746 WVR524728:WVX524746 JF590264:JL590282 TB590264:TH590282 ACX590264:ADD590282 AMT590264:AMZ590282 AWP590264:AWV590282 BGL590264:BGR590282 BQH590264:BQN590282 CAD590264:CAJ590282 CJZ590264:CKF590282 CTV590264:CUB590282 DDR590264:DDX590282 DNN590264:DNT590282 DXJ590264:DXP590282 EHF590264:EHL590282 ERB590264:ERH590282 FAX590264:FBD590282 FKT590264:FKZ590282 FUP590264:FUV590282 GEL590264:GER590282 GOH590264:GON590282 GYD590264:GYJ590282 HHZ590264:HIF590282 HRV590264:HSB590282 IBR590264:IBX590282 ILN590264:ILT590282 IVJ590264:IVP590282 JFF590264:JFL590282 JPB590264:JPH590282 JYX590264:JZD590282 KIT590264:KIZ590282 KSP590264:KSV590282 LCL590264:LCR590282 LMH590264:LMN590282 LWD590264:LWJ590282 MFZ590264:MGF590282 MPV590264:MQB590282 MZR590264:MZX590282 NJN590264:NJT590282 NTJ590264:NTP590282 ODF590264:ODL590282 ONB590264:ONH590282 OWX590264:OXD590282 PGT590264:PGZ590282 PQP590264:PQV590282 QAL590264:QAR590282 QKH590264:QKN590282 QUD590264:QUJ590282 RDZ590264:REF590282 RNV590264:ROB590282 RXR590264:RXX590282 SHN590264:SHT590282 SRJ590264:SRP590282 TBF590264:TBL590282 TLB590264:TLH590282 TUX590264:TVD590282 UET590264:UEZ590282 UOP590264:UOV590282 UYL590264:UYR590282 VIH590264:VIN590282 VSD590264:VSJ590282 WBZ590264:WCF590282 WLV590264:WMB590282 WVR590264:WVX590282 JF655800:JL655818 TB655800:TH655818 ACX655800:ADD655818 AMT655800:AMZ655818 AWP655800:AWV655818 BGL655800:BGR655818 BQH655800:BQN655818 CAD655800:CAJ655818 CJZ655800:CKF655818 CTV655800:CUB655818 DDR655800:DDX655818 DNN655800:DNT655818 DXJ655800:DXP655818 EHF655800:EHL655818 ERB655800:ERH655818 FAX655800:FBD655818 FKT655800:FKZ655818 FUP655800:FUV655818 GEL655800:GER655818 GOH655800:GON655818 GYD655800:GYJ655818 HHZ655800:HIF655818 HRV655800:HSB655818 IBR655800:IBX655818 ILN655800:ILT655818 IVJ655800:IVP655818 JFF655800:JFL655818 JPB655800:JPH655818 JYX655800:JZD655818 KIT655800:KIZ655818 KSP655800:KSV655818 LCL655800:LCR655818 LMH655800:LMN655818 LWD655800:LWJ655818 MFZ655800:MGF655818 MPV655800:MQB655818 MZR655800:MZX655818 NJN655800:NJT655818 NTJ655800:NTP655818 ODF655800:ODL655818 ONB655800:ONH655818 OWX655800:OXD655818 PGT655800:PGZ655818 PQP655800:PQV655818 QAL655800:QAR655818 QKH655800:QKN655818 QUD655800:QUJ655818 RDZ655800:REF655818 RNV655800:ROB655818 RXR655800:RXX655818 SHN655800:SHT655818 SRJ655800:SRP655818 TBF655800:TBL655818 TLB655800:TLH655818 TUX655800:TVD655818 UET655800:UEZ655818 UOP655800:UOV655818 UYL655800:UYR655818 VIH655800:VIN655818 VSD655800:VSJ655818 WBZ655800:WCF655818 WLV655800:WMB655818 WVR655800:WVX655818 JF721336:JL721354 TB721336:TH721354 ACX721336:ADD721354 AMT721336:AMZ721354 AWP721336:AWV721354 BGL721336:BGR721354 BQH721336:BQN721354 CAD721336:CAJ721354 CJZ721336:CKF721354 CTV721336:CUB721354 DDR721336:DDX721354 DNN721336:DNT721354 DXJ721336:DXP721354 EHF721336:EHL721354 ERB721336:ERH721354 FAX721336:FBD721354 FKT721336:FKZ721354 FUP721336:FUV721354 GEL721336:GER721354 GOH721336:GON721354 GYD721336:GYJ721354 HHZ721336:HIF721354 HRV721336:HSB721354 IBR721336:IBX721354 ILN721336:ILT721354 IVJ721336:IVP721354 JFF721336:JFL721354 JPB721336:JPH721354 JYX721336:JZD721354 KIT721336:KIZ721354 KSP721336:KSV721354 LCL721336:LCR721354 LMH721336:LMN721354 LWD721336:LWJ721354 MFZ721336:MGF721354 MPV721336:MQB721354 MZR721336:MZX721354 NJN721336:NJT721354 NTJ721336:NTP721354 ODF721336:ODL721354 ONB721336:ONH721354 OWX721336:OXD721354 PGT721336:PGZ721354 PQP721336:PQV721354 QAL721336:QAR721354 QKH721336:QKN721354 QUD721336:QUJ721354 RDZ721336:REF721354 RNV721336:ROB721354 RXR721336:RXX721354 SHN721336:SHT721354 SRJ721336:SRP721354 TBF721336:TBL721354 TLB721336:TLH721354 TUX721336:TVD721354 UET721336:UEZ721354 UOP721336:UOV721354 UYL721336:UYR721354 VIH721336:VIN721354 VSD721336:VSJ721354 WBZ721336:WCF721354 WLV721336:WMB721354 WVR721336:WVX721354 JF786872:JL786890 TB786872:TH786890 ACX786872:ADD786890 AMT786872:AMZ786890 AWP786872:AWV786890 BGL786872:BGR786890 BQH786872:BQN786890 CAD786872:CAJ786890 CJZ786872:CKF786890 CTV786872:CUB786890 DDR786872:DDX786890 DNN786872:DNT786890 DXJ786872:DXP786890 EHF786872:EHL786890 ERB786872:ERH786890 FAX786872:FBD786890 FKT786872:FKZ786890 FUP786872:FUV786890 GEL786872:GER786890 GOH786872:GON786890 GYD786872:GYJ786890 HHZ786872:HIF786890 HRV786872:HSB786890 IBR786872:IBX786890 ILN786872:ILT786890 IVJ786872:IVP786890 JFF786872:JFL786890 JPB786872:JPH786890 JYX786872:JZD786890 KIT786872:KIZ786890 KSP786872:KSV786890 LCL786872:LCR786890 LMH786872:LMN786890 LWD786872:LWJ786890 MFZ786872:MGF786890 MPV786872:MQB786890 MZR786872:MZX786890 NJN786872:NJT786890 NTJ786872:NTP786890 ODF786872:ODL786890 ONB786872:ONH786890 OWX786872:OXD786890 PGT786872:PGZ786890 PQP786872:PQV786890 QAL786872:QAR786890 QKH786872:QKN786890 QUD786872:QUJ786890 RDZ786872:REF786890 RNV786872:ROB786890 RXR786872:RXX786890 SHN786872:SHT786890 SRJ786872:SRP786890 TBF786872:TBL786890 TLB786872:TLH786890 TUX786872:TVD786890 UET786872:UEZ786890 UOP786872:UOV786890 UYL786872:UYR786890 VIH786872:VIN786890 VSD786872:VSJ786890 WBZ786872:WCF786890 WLV786872:WMB786890 WVR786872:WVX786890 JF852408:JL852426 TB852408:TH852426 ACX852408:ADD852426 AMT852408:AMZ852426 AWP852408:AWV852426 BGL852408:BGR852426 BQH852408:BQN852426 CAD852408:CAJ852426 CJZ852408:CKF852426 CTV852408:CUB852426 DDR852408:DDX852426 DNN852408:DNT852426 DXJ852408:DXP852426 EHF852408:EHL852426 ERB852408:ERH852426 FAX852408:FBD852426 FKT852408:FKZ852426 FUP852408:FUV852426 GEL852408:GER852426 GOH852408:GON852426 GYD852408:GYJ852426 HHZ852408:HIF852426 HRV852408:HSB852426 IBR852408:IBX852426 ILN852408:ILT852426 IVJ852408:IVP852426 JFF852408:JFL852426 JPB852408:JPH852426 JYX852408:JZD852426 KIT852408:KIZ852426 KSP852408:KSV852426 LCL852408:LCR852426 LMH852408:LMN852426 LWD852408:LWJ852426 MFZ852408:MGF852426 MPV852408:MQB852426 MZR852408:MZX852426 NJN852408:NJT852426 NTJ852408:NTP852426 ODF852408:ODL852426 ONB852408:ONH852426 OWX852408:OXD852426 PGT852408:PGZ852426 PQP852408:PQV852426 QAL852408:QAR852426 QKH852408:QKN852426 QUD852408:QUJ852426 RDZ852408:REF852426 RNV852408:ROB852426 RXR852408:RXX852426 SHN852408:SHT852426 SRJ852408:SRP852426 TBF852408:TBL852426 TLB852408:TLH852426 TUX852408:TVD852426 UET852408:UEZ852426 UOP852408:UOV852426 UYL852408:UYR852426 VIH852408:VIN852426 VSD852408:VSJ852426 WBZ852408:WCF852426 WLV852408:WMB852426 WVR852408:WVX852426 JF917944:JL917962 TB917944:TH917962 ACX917944:ADD917962 AMT917944:AMZ917962 AWP917944:AWV917962 BGL917944:BGR917962 BQH917944:BQN917962 CAD917944:CAJ917962 CJZ917944:CKF917962 CTV917944:CUB917962 DDR917944:DDX917962 DNN917944:DNT917962 DXJ917944:DXP917962 EHF917944:EHL917962 ERB917944:ERH917962 FAX917944:FBD917962 FKT917944:FKZ917962 FUP917944:FUV917962 GEL917944:GER917962 GOH917944:GON917962 GYD917944:GYJ917962 HHZ917944:HIF917962 HRV917944:HSB917962 IBR917944:IBX917962 ILN917944:ILT917962 IVJ917944:IVP917962 JFF917944:JFL917962 JPB917944:JPH917962 JYX917944:JZD917962 KIT917944:KIZ917962 KSP917944:KSV917962 LCL917944:LCR917962 LMH917944:LMN917962 LWD917944:LWJ917962 MFZ917944:MGF917962 MPV917944:MQB917962 MZR917944:MZX917962 NJN917944:NJT917962 NTJ917944:NTP917962 ODF917944:ODL917962 ONB917944:ONH917962 OWX917944:OXD917962 PGT917944:PGZ917962 PQP917944:PQV917962 QAL917944:QAR917962 QKH917944:QKN917962 QUD917944:QUJ917962 RDZ917944:REF917962 RNV917944:ROB917962 RXR917944:RXX917962 SHN917944:SHT917962 SRJ917944:SRP917962 TBF917944:TBL917962 TLB917944:TLH917962 TUX917944:TVD917962 UET917944:UEZ917962 UOP917944:UOV917962 UYL917944:UYR917962 VIH917944:VIN917962 VSD917944:VSJ917962 WBZ917944:WCF917962 WLV917944:WMB917962 WVR917944:WVX917962 JF983480:JL983498 TB983480:TH983498 ACX983480:ADD983498 AMT983480:AMZ983498 AWP983480:AWV983498 BGL983480:BGR983498 BQH983480:BQN983498 CAD983480:CAJ983498 CJZ983480:CKF983498 CTV983480:CUB983498 DDR983480:DDX983498 DNN983480:DNT983498 DXJ983480:DXP983498 EHF983480:EHL983498 ERB983480:ERH983498 FAX983480:FBD983498 FKT983480:FKZ983498 FUP983480:FUV983498 GEL983480:GER983498 GOH983480:GON983498 GYD983480:GYJ983498 HHZ983480:HIF983498 HRV983480:HSB983498 IBR983480:IBX983498 ILN983480:ILT983498 IVJ983480:IVP983498 JFF983480:JFL983498 JPB983480:JPH983498 JYX983480:JZD983498 KIT983480:KIZ983498 KSP983480:KSV983498 LCL983480:LCR983498 LMH983480:LMN983498 LWD983480:LWJ983498 MFZ983480:MGF983498 MPV983480:MQB983498 MZR983480:MZX983498 NJN983480:NJT983498 NTJ983480:NTP983498 ODF983480:ODL983498 ONB983480:ONH983498 OWX983480:OXD983498 PGT983480:PGZ983498 PQP983480:PQV983498 QAL983480:QAR983498 QKH983480:QKN983498 QUD983480:QUJ983498 RDZ983480:REF983498 RNV983480:ROB983498 RXR983480:RXX983498 SHN983480:SHT983498 SRJ983480:SRP983498 TBF983480:TBL983498 TLB983480:TLH983498 TUX983480:TVD983498 UET983480:UEZ983498 UOP983480:UOV983498 UYL983480:UYR983498 VIH983480:VIN983498 VSD983480:VSJ983498 WBZ983480:WCF983498 WLV983480:WMB983498 WVR983480:WVX983498 N65812:O65813 JF65812:JH65813 TB65812:TD65813 ACX65812:ACZ65813 AMT65812:AMV65813 AWP65812:AWR65813 BGL65812:BGN65813 BQH65812:BQJ65813 CAD65812:CAF65813 CJZ65812:CKB65813 CTV65812:CTX65813 DDR65812:DDT65813 DNN65812:DNP65813 DXJ65812:DXL65813 EHF65812:EHH65813 ERB65812:ERD65813 FAX65812:FAZ65813 FKT65812:FKV65813 FUP65812:FUR65813 GEL65812:GEN65813 GOH65812:GOJ65813 GYD65812:GYF65813 HHZ65812:HIB65813 HRV65812:HRX65813 IBR65812:IBT65813 ILN65812:ILP65813 IVJ65812:IVL65813 JFF65812:JFH65813 JPB65812:JPD65813 JYX65812:JYZ65813 KIT65812:KIV65813 KSP65812:KSR65813 LCL65812:LCN65813 LMH65812:LMJ65813 LWD65812:LWF65813 MFZ65812:MGB65813 MPV65812:MPX65813 MZR65812:MZT65813 NJN65812:NJP65813 NTJ65812:NTL65813 ODF65812:ODH65813 ONB65812:OND65813 OWX65812:OWZ65813 PGT65812:PGV65813 PQP65812:PQR65813 QAL65812:QAN65813 QKH65812:QKJ65813 QUD65812:QUF65813 RDZ65812:REB65813 RNV65812:RNX65813 RXR65812:RXT65813 SHN65812:SHP65813 SRJ65812:SRL65813 TBF65812:TBH65813 TLB65812:TLD65813 TUX65812:TUZ65813 UET65812:UEV65813 UOP65812:UOR65813 UYL65812:UYN65813 VIH65812:VIJ65813 VSD65812:VSF65813 WBZ65812:WCB65813 WLV65812:WLX65813 WVR65812:WVT65813 N131348:O131349 JF131348:JH131349 TB131348:TD131349 ACX131348:ACZ131349 AMT131348:AMV131349 AWP131348:AWR131349 BGL131348:BGN131349 BQH131348:BQJ131349 CAD131348:CAF131349 CJZ131348:CKB131349 CTV131348:CTX131349 DDR131348:DDT131349 DNN131348:DNP131349 DXJ131348:DXL131349 EHF131348:EHH131349 ERB131348:ERD131349 FAX131348:FAZ131349 FKT131348:FKV131349 FUP131348:FUR131349 GEL131348:GEN131349 GOH131348:GOJ131349 GYD131348:GYF131349 HHZ131348:HIB131349 HRV131348:HRX131349 IBR131348:IBT131349 ILN131348:ILP131349 IVJ131348:IVL131349 JFF131348:JFH131349 JPB131348:JPD131349 JYX131348:JYZ131349 KIT131348:KIV131349 KSP131348:KSR131349 LCL131348:LCN131349 LMH131348:LMJ131349 LWD131348:LWF131349 MFZ131348:MGB131349 MPV131348:MPX131349 MZR131348:MZT131349 NJN131348:NJP131349 NTJ131348:NTL131349 ODF131348:ODH131349 ONB131348:OND131349 OWX131348:OWZ131349 PGT131348:PGV131349 PQP131348:PQR131349 QAL131348:QAN131349 QKH131348:QKJ131349 QUD131348:QUF131349 RDZ131348:REB131349 RNV131348:RNX131349 RXR131348:RXT131349 SHN131348:SHP131349 SRJ131348:SRL131349 TBF131348:TBH131349 TLB131348:TLD131349 TUX131348:TUZ131349 UET131348:UEV131349 UOP131348:UOR131349 UYL131348:UYN131349 VIH131348:VIJ131349 VSD131348:VSF131349 WBZ131348:WCB131349 WLV131348:WLX131349 WVR131348:WVT131349 N196884:O196885 JF196884:JH196885 TB196884:TD196885 ACX196884:ACZ196885 AMT196884:AMV196885 AWP196884:AWR196885 BGL196884:BGN196885 BQH196884:BQJ196885 CAD196884:CAF196885 CJZ196884:CKB196885 CTV196884:CTX196885 DDR196884:DDT196885 DNN196884:DNP196885 DXJ196884:DXL196885 EHF196884:EHH196885 ERB196884:ERD196885 FAX196884:FAZ196885 FKT196884:FKV196885 FUP196884:FUR196885 GEL196884:GEN196885 GOH196884:GOJ196885 GYD196884:GYF196885 HHZ196884:HIB196885 HRV196884:HRX196885 IBR196884:IBT196885 ILN196884:ILP196885 IVJ196884:IVL196885 JFF196884:JFH196885 JPB196884:JPD196885 JYX196884:JYZ196885 KIT196884:KIV196885 KSP196884:KSR196885 LCL196884:LCN196885 LMH196884:LMJ196885 LWD196884:LWF196885 MFZ196884:MGB196885 MPV196884:MPX196885 MZR196884:MZT196885 NJN196884:NJP196885 NTJ196884:NTL196885 ODF196884:ODH196885 ONB196884:OND196885 OWX196884:OWZ196885 PGT196884:PGV196885 PQP196884:PQR196885 QAL196884:QAN196885 QKH196884:QKJ196885 QUD196884:QUF196885 RDZ196884:REB196885 RNV196884:RNX196885 RXR196884:RXT196885 SHN196884:SHP196885 SRJ196884:SRL196885 TBF196884:TBH196885 TLB196884:TLD196885 TUX196884:TUZ196885 UET196884:UEV196885 UOP196884:UOR196885 UYL196884:UYN196885 VIH196884:VIJ196885 VSD196884:VSF196885 WBZ196884:WCB196885 WLV196884:WLX196885 WVR196884:WVT196885 N262420:O262421 JF262420:JH262421 TB262420:TD262421 ACX262420:ACZ262421 AMT262420:AMV262421 AWP262420:AWR262421 BGL262420:BGN262421 BQH262420:BQJ262421 CAD262420:CAF262421 CJZ262420:CKB262421 CTV262420:CTX262421 DDR262420:DDT262421 DNN262420:DNP262421 DXJ262420:DXL262421 EHF262420:EHH262421 ERB262420:ERD262421 FAX262420:FAZ262421 FKT262420:FKV262421 FUP262420:FUR262421 GEL262420:GEN262421 GOH262420:GOJ262421 GYD262420:GYF262421 HHZ262420:HIB262421 HRV262420:HRX262421 IBR262420:IBT262421 ILN262420:ILP262421 IVJ262420:IVL262421 JFF262420:JFH262421 JPB262420:JPD262421 JYX262420:JYZ262421 KIT262420:KIV262421 KSP262420:KSR262421 LCL262420:LCN262421 LMH262420:LMJ262421 LWD262420:LWF262421 MFZ262420:MGB262421 MPV262420:MPX262421 MZR262420:MZT262421 NJN262420:NJP262421 NTJ262420:NTL262421 ODF262420:ODH262421 ONB262420:OND262421 OWX262420:OWZ262421 PGT262420:PGV262421 PQP262420:PQR262421 QAL262420:QAN262421 QKH262420:QKJ262421 QUD262420:QUF262421 RDZ262420:REB262421 RNV262420:RNX262421 RXR262420:RXT262421 SHN262420:SHP262421 SRJ262420:SRL262421 TBF262420:TBH262421 TLB262420:TLD262421 TUX262420:TUZ262421 UET262420:UEV262421 UOP262420:UOR262421 UYL262420:UYN262421 VIH262420:VIJ262421 VSD262420:VSF262421 WBZ262420:WCB262421 WLV262420:WLX262421 WVR262420:WVT262421 N327956:O327957 JF327956:JH327957 TB327956:TD327957 ACX327956:ACZ327957 AMT327956:AMV327957 AWP327956:AWR327957 BGL327956:BGN327957 BQH327956:BQJ327957 CAD327956:CAF327957 CJZ327956:CKB327957 CTV327956:CTX327957 DDR327956:DDT327957 DNN327956:DNP327957 DXJ327956:DXL327957 EHF327956:EHH327957 ERB327956:ERD327957 FAX327956:FAZ327957 FKT327956:FKV327957 FUP327956:FUR327957 GEL327956:GEN327957 GOH327956:GOJ327957 GYD327956:GYF327957 HHZ327956:HIB327957 HRV327956:HRX327957 IBR327956:IBT327957 ILN327956:ILP327957 IVJ327956:IVL327957 JFF327956:JFH327957 JPB327956:JPD327957 JYX327956:JYZ327957 KIT327956:KIV327957 KSP327956:KSR327957 LCL327956:LCN327957 LMH327956:LMJ327957 LWD327956:LWF327957 MFZ327956:MGB327957 MPV327956:MPX327957 MZR327956:MZT327957 NJN327956:NJP327957 NTJ327956:NTL327957 ODF327956:ODH327957 ONB327956:OND327957 OWX327956:OWZ327957 PGT327956:PGV327957 PQP327956:PQR327957 QAL327956:QAN327957 QKH327956:QKJ327957 QUD327956:QUF327957 RDZ327956:REB327957 RNV327956:RNX327957 RXR327956:RXT327957 SHN327956:SHP327957 SRJ327956:SRL327957 TBF327956:TBH327957 TLB327956:TLD327957 TUX327956:TUZ327957 UET327956:UEV327957 UOP327956:UOR327957 UYL327956:UYN327957 VIH327956:VIJ327957 VSD327956:VSF327957 WBZ327956:WCB327957 WLV327956:WLX327957 WVR327956:WVT327957 N393492:O393493 JF393492:JH393493 TB393492:TD393493 ACX393492:ACZ393493 AMT393492:AMV393493 AWP393492:AWR393493 BGL393492:BGN393493 BQH393492:BQJ393493 CAD393492:CAF393493 CJZ393492:CKB393493 CTV393492:CTX393493 DDR393492:DDT393493 DNN393492:DNP393493 DXJ393492:DXL393493 EHF393492:EHH393493 ERB393492:ERD393493 FAX393492:FAZ393493 FKT393492:FKV393493 FUP393492:FUR393493 GEL393492:GEN393493 GOH393492:GOJ393493 GYD393492:GYF393493 HHZ393492:HIB393493 HRV393492:HRX393493 IBR393492:IBT393493 ILN393492:ILP393493 IVJ393492:IVL393493 JFF393492:JFH393493 JPB393492:JPD393493 JYX393492:JYZ393493 KIT393492:KIV393493 KSP393492:KSR393493 LCL393492:LCN393493 LMH393492:LMJ393493 LWD393492:LWF393493 MFZ393492:MGB393493 MPV393492:MPX393493 MZR393492:MZT393493 NJN393492:NJP393493 NTJ393492:NTL393493 ODF393492:ODH393493 ONB393492:OND393493 OWX393492:OWZ393493 PGT393492:PGV393493 PQP393492:PQR393493 QAL393492:QAN393493 QKH393492:QKJ393493 QUD393492:QUF393493 RDZ393492:REB393493 RNV393492:RNX393493 RXR393492:RXT393493 SHN393492:SHP393493 SRJ393492:SRL393493 TBF393492:TBH393493 TLB393492:TLD393493 TUX393492:TUZ393493 UET393492:UEV393493 UOP393492:UOR393493 UYL393492:UYN393493 VIH393492:VIJ393493 VSD393492:VSF393493 WBZ393492:WCB393493 WLV393492:WLX393493 WVR393492:WVT393493 N459028:O459029 JF459028:JH459029 TB459028:TD459029 ACX459028:ACZ459029 AMT459028:AMV459029 AWP459028:AWR459029 BGL459028:BGN459029 BQH459028:BQJ459029 CAD459028:CAF459029 CJZ459028:CKB459029 CTV459028:CTX459029 DDR459028:DDT459029 DNN459028:DNP459029 DXJ459028:DXL459029 EHF459028:EHH459029 ERB459028:ERD459029 FAX459028:FAZ459029 FKT459028:FKV459029 FUP459028:FUR459029 GEL459028:GEN459029 GOH459028:GOJ459029 GYD459028:GYF459029 HHZ459028:HIB459029 HRV459028:HRX459029 IBR459028:IBT459029 ILN459028:ILP459029 IVJ459028:IVL459029 JFF459028:JFH459029 JPB459028:JPD459029 JYX459028:JYZ459029 KIT459028:KIV459029 KSP459028:KSR459029 LCL459028:LCN459029 LMH459028:LMJ459029 LWD459028:LWF459029 MFZ459028:MGB459029 MPV459028:MPX459029 MZR459028:MZT459029 NJN459028:NJP459029 NTJ459028:NTL459029 ODF459028:ODH459029 ONB459028:OND459029 OWX459028:OWZ459029 PGT459028:PGV459029 PQP459028:PQR459029 QAL459028:QAN459029 QKH459028:QKJ459029 QUD459028:QUF459029 RDZ459028:REB459029 RNV459028:RNX459029 RXR459028:RXT459029 SHN459028:SHP459029 SRJ459028:SRL459029 TBF459028:TBH459029 TLB459028:TLD459029 TUX459028:TUZ459029 UET459028:UEV459029 UOP459028:UOR459029 UYL459028:UYN459029 VIH459028:VIJ459029 VSD459028:VSF459029 WBZ459028:WCB459029 WLV459028:WLX459029 WVR459028:WVT459029 N524564:O524565 JF524564:JH524565 TB524564:TD524565 ACX524564:ACZ524565 AMT524564:AMV524565 AWP524564:AWR524565 BGL524564:BGN524565 BQH524564:BQJ524565 CAD524564:CAF524565 CJZ524564:CKB524565 CTV524564:CTX524565 DDR524564:DDT524565 DNN524564:DNP524565 DXJ524564:DXL524565 EHF524564:EHH524565 ERB524564:ERD524565 FAX524564:FAZ524565 FKT524564:FKV524565 FUP524564:FUR524565 GEL524564:GEN524565 GOH524564:GOJ524565 GYD524564:GYF524565 HHZ524564:HIB524565 HRV524564:HRX524565 IBR524564:IBT524565 ILN524564:ILP524565 IVJ524564:IVL524565 JFF524564:JFH524565 JPB524564:JPD524565 JYX524564:JYZ524565 KIT524564:KIV524565 KSP524564:KSR524565 LCL524564:LCN524565 LMH524564:LMJ524565 LWD524564:LWF524565 MFZ524564:MGB524565 MPV524564:MPX524565 MZR524564:MZT524565 NJN524564:NJP524565 NTJ524564:NTL524565 ODF524564:ODH524565 ONB524564:OND524565 OWX524564:OWZ524565 PGT524564:PGV524565 PQP524564:PQR524565 QAL524564:QAN524565 QKH524564:QKJ524565 QUD524564:QUF524565 RDZ524564:REB524565 RNV524564:RNX524565 RXR524564:RXT524565 SHN524564:SHP524565 SRJ524564:SRL524565 TBF524564:TBH524565 TLB524564:TLD524565 TUX524564:TUZ524565 UET524564:UEV524565 UOP524564:UOR524565 UYL524564:UYN524565 VIH524564:VIJ524565 VSD524564:VSF524565 WBZ524564:WCB524565 WLV524564:WLX524565 WVR524564:WVT524565 N590100:O590101 JF590100:JH590101 TB590100:TD590101 ACX590100:ACZ590101 AMT590100:AMV590101 AWP590100:AWR590101 BGL590100:BGN590101 BQH590100:BQJ590101 CAD590100:CAF590101 CJZ590100:CKB590101 CTV590100:CTX590101 DDR590100:DDT590101 DNN590100:DNP590101 DXJ590100:DXL590101 EHF590100:EHH590101 ERB590100:ERD590101 FAX590100:FAZ590101 FKT590100:FKV590101 FUP590100:FUR590101 GEL590100:GEN590101 GOH590100:GOJ590101 GYD590100:GYF590101 HHZ590100:HIB590101 HRV590100:HRX590101 IBR590100:IBT590101 ILN590100:ILP590101 IVJ590100:IVL590101 JFF590100:JFH590101 JPB590100:JPD590101 JYX590100:JYZ590101 KIT590100:KIV590101 KSP590100:KSR590101 LCL590100:LCN590101 LMH590100:LMJ590101 LWD590100:LWF590101 MFZ590100:MGB590101 MPV590100:MPX590101 MZR590100:MZT590101 NJN590100:NJP590101 NTJ590100:NTL590101 ODF590100:ODH590101 ONB590100:OND590101 OWX590100:OWZ590101 PGT590100:PGV590101 PQP590100:PQR590101 QAL590100:QAN590101 QKH590100:QKJ590101 QUD590100:QUF590101 RDZ590100:REB590101 RNV590100:RNX590101 RXR590100:RXT590101 SHN590100:SHP590101 SRJ590100:SRL590101 TBF590100:TBH590101 TLB590100:TLD590101 TUX590100:TUZ590101 UET590100:UEV590101 UOP590100:UOR590101 UYL590100:UYN590101 VIH590100:VIJ590101 VSD590100:VSF590101 WBZ590100:WCB590101 WLV590100:WLX590101 WVR590100:WVT590101 N655636:O655637 JF655636:JH655637 TB655636:TD655637 ACX655636:ACZ655637 AMT655636:AMV655637 AWP655636:AWR655637 BGL655636:BGN655637 BQH655636:BQJ655637 CAD655636:CAF655637 CJZ655636:CKB655637 CTV655636:CTX655637 DDR655636:DDT655637 DNN655636:DNP655637 DXJ655636:DXL655637 EHF655636:EHH655637 ERB655636:ERD655637 FAX655636:FAZ655637 FKT655636:FKV655637 FUP655636:FUR655637 GEL655636:GEN655637 GOH655636:GOJ655637 GYD655636:GYF655637 HHZ655636:HIB655637 HRV655636:HRX655637 IBR655636:IBT655637 ILN655636:ILP655637 IVJ655636:IVL655637 JFF655636:JFH655637 JPB655636:JPD655637 JYX655636:JYZ655637 KIT655636:KIV655637 KSP655636:KSR655637 LCL655636:LCN655637 LMH655636:LMJ655637 LWD655636:LWF655637 MFZ655636:MGB655637 MPV655636:MPX655637 MZR655636:MZT655637 NJN655636:NJP655637 NTJ655636:NTL655637 ODF655636:ODH655637 ONB655636:OND655637 OWX655636:OWZ655637 PGT655636:PGV655637 PQP655636:PQR655637 QAL655636:QAN655637 QKH655636:QKJ655637 QUD655636:QUF655637 RDZ655636:REB655637 RNV655636:RNX655637 RXR655636:RXT655637 SHN655636:SHP655637 SRJ655636:SRL655637 TBF655636:TBH655637 TLB655636:TLD655637 TUX655636:TUZ655637 UET655636:UEV655637 UOP655636:UOR655637 UYL655636:UYN655637 VIH655636:VIJ655637 VSD655636:VSF655637 WBZ655636:WCB655637 WLV655636:WLX655637 WVR655636:WVT655637 N721172:O721173 JF721172:JH721173 TB721172:TD721173 ACX721172:ACZ721173 AMT721172:AMV721173 AWP721172:AWR721173 BGL721172:BGN721173 BQH721172:BQJ721173 CAD721172:CAF721173 CJZ721172:CKB721173 CTV721172:CTX721173 DDR721172:DDT721173 DNN721172:DNP721173 DXJ721172:DXL721173 EHF721172:EHH721173 ERB721172:ERD721173 FAX721172:FAZ721173 FKT721172:FKV721173 FUP721172:FUR721173 GEL721172:GEN721173 GOH721172:GOJ721173 GYD721172:GYF721173 HHZ721172:HIB721173 HRV721172:HRX721173 IBR721172:IBT721173 ILN721172:ILP721173 IVJ721172:IVL721173 JFF721172:JFH721173 JPB721172:JPD721173 JYX721172:JYZ721173 KIT721172:KIV721173 KSP721172:KSR721173 LCL721172:LCN721173 LMH721172:LMJ721173 LWD721172:LWF721173 MFZ721172:MGB721173 MPV721172:MPX721173 MZR721172:MZT721173 NJN721172:NJP721173 NTJ721172:NTL721173 ODF721172:ODH721173 ONB721172:OND721173 OWX721172:OWZ721173 PGT721172:PGV721173 PQP721172:PQR721173 QAL721172:QAN721173 QKH721172:QKJ721173 QUD721172:QUF721173 RDZ721172:REB721173 RNV721172:RNX721173 RXR721172:RXT721173 SHN721172:SHP721173 SRJ721172:SRL721173 TBF721172:TBH721173 TLB721172:TLD721173 TUX721172:TUZ721173 UET721172:UEV721173 UOP721172:UOR721173 UYL721172:UYN721173 VIH721172:VIJ721173 VSD721172:VSF721173 WBZ721172:WCB721173 WLV721172:WLX721173 WVR721172:WVT721173 N786708:O786709 JF786708:JH786709 TB786708:TD786709 ACX786708:ACZ786709 AMT786708:AMV786709 AWP786708:AWR786709 BGL786708:BGN786709 BQH786708:BQJ786709 CAD786708:CAF786709 CJZ786708:CKB786709 CTV786708:CTX786709 DDR786708:DDT786709 DNN786708:DNP786709 DXJ786708:DXL786709 EHF786708:EHH786709 ERB786708:ERD786709 FAX786708:FAZ786709 FKT786708:FKV786709 FUP786708:FUR786709 GEL786708:GEN786709 GOH786708:GOJ786709 GYD786708:GYF786709 HHZ786708:HIB786709 HRV786708:HRX786709 IBR786708:IBT786709 ILN786708:ILP786709 IVJ786708:IVL786709 JFF786708:JFH786709 JPB786708:JPD786709 JYX786708:JYZ786709 KIT786708:KIV786709 KSP786708:KSR786709 LCL786708:LCN786709 LMH786708:LMJ786709 LWD786708:LWF786709 MFZ786708:MGB786709 MPV786708:MPX786709 MZR786708:MZT786709 NJN786708:NJP786709 NTJ786708:NTL786709 ODF786708:ODH786709 ONB786708:OND786709 OWX786708:OWZ786709 PGT786708:PGV786709 PQP786708:PQR786709 QAL786708:QAN786709 QKH786708:QKJ786709 QUD786708:QUF786709 RDZ786708:REB786709 RNV786708:RNX786709 RXR786708:RXT786709 SHN786708:SHP786709 SRJ786708:SRL786709 TBF786708:TBH786709 TLB786708:TLD786709 TUX786708:TUZ786709 UET786708:UEV786709 UOP786708:UOR786709 UYL786708:UYN786709 VIH786708:VIJ786709 VSD786708:VSF786709 WBZ786708:WCB786709 WLV786708:WLX786709 WVR786708:WVT786709 N852244:O852245 JF852244:JH852245 TB852244:TD852245 ACX852244:ACZ852245 AMT852244:AMV852245 AWP852244:AWR852245 BGL852244:BGN852245 BQH852244:BQJ852245 CAD852244:CAF852245 CJZ852244:CKB852245 CTV852244:CTX852245 DDR852244:DDT852245 DNN852244:DNP852245 DXJ852244:DXL852245 EHF852244:EHH852245 ERB852244:ERD852245 FAX852244:FAZ852245 FKT852244:FKV852245 FUP852244:FUR852245 GEL852244:GEN852245 GOH852244:GOJ852245 GYD852244:GYF852245 HHZ852244:HIB852245 HRV852244:HRX852245 IBR852244:IBT852245 ILN852244:ILP852245 IVJ852244:IVL852245 JFF852244:JFH852245 JPB852244:JPD852245 JYX852244:JYZ852245 KIT852244:KIV852245 KSP852244:KSR852245 LCL852244:LCN852245 LMH852244:LMJ852245 LWD852244:LWF852245 MFZ852244:MGB852245 MPV852244:MPX852245 MZR852244:MZT852245 NJN852244:NJP852245 NTJ852244:NTL852245 ODF852244:ODH852245 ONB852244:OND852245 OWX852244:OWZ852245 PGT852244:PGV852245 PQP852244:PQR852245 QAL852244:QAN852245 QKH852244:QKJ852245 QUD852244:QUF852245 RDZ852244:REB852245 RNV852244:RNX852245 RXR852244:RXT852245 SHN852244:SHP852245 SRJ852244:SRL852245 TBF852244:TBH852245 TLB852244:TLD852245 TUX852244:TUZ852245 UET852244:UEV852245 UOP852244:UOR852245 UYL852244:UYN852245 VIH852244:VIJ852245 VSD852244:VSF852245 WBZ852244:WCB852245 WLV852244:WLX852245 WVR852244:WVT852245 N917780:O917781 JF917780:JH917781 TB917780:TD917781 ACX917780:ACZ917781 AMT917780:AMV917781 AWP917780:AWR917781 BGL917780:BGN917781 BQH917780:BQJ917781 CAD917780:CAF917781 CJZ917780:CKB917781 CTV917780:CTX917781 DDR917780:DDT917781 DNN917780:DNP917781 DXJ917780:DXL917781 EHF917780:EHH917781 ERB917780:ERD917781 FAX917780:FAZ917781 FKT917780:FKV917781 FUP917780:FUR917781 GEL917780:GEN917781 GOH917780:GOJ917781 GYD917780:GYF917781 HHZ917780:HIB917781 HRV917780:HRX917781 IBR917780:IBT917781 ILN917780:ILP917781 IVJ917780:IVL917781 JFF917780:JFH917781 JPB917780:JPD917781 JYX917780:JYZ917781 KIT917780:KIV917781 KSP917780:KSR917781 LCL917780:LCN917781 LMH917780:LMJ917781 LWD917780:LWF917781 MFZ917780:MGB917781 MPV917780:MPX917781 MZR917780:MZT917781 NJN917780:NJP917781 NTJ917780:NTL917781 ODF917780:ODH917781 ONB917780:OND917781 OWX917780:OWZ917781 PGT917780:PGV917781 PQP917780:PQR917781 QAL917780:QAN917781 QKH917780:QKJ917781 QUD917780:QUF917781 RDZ917780:REB917781 RNV917780:RNX917781 RXR917780:RXT917781 SHN917780:SHP917781 SRJ917780:SRL917781 TBF917780:TBH917781 TLB917780:TLD917781 TUX917780:TUZ917781 UET917780:UEV917781 UOP917780:UOR917781 UYL917780:UYN917781 VIH917780:VIJ917781 VSD917780:VSF917781 WBZ917780:WCB917781 WLV917780:WLX917781 WVR917780:WVT917781 N983316:O983317 JF983316:JH983317 TB983316:TD983317 ACX983316:ACZ983317 AMT983316:AMV983317 AWP983316:AWR983317 BGL983316:BGN983317 BQH983316:BQJ983317 CAD983316:CAF983317 CJZ983316:CKB983317 CTV983316:CTX983317 DDR983316:DDT983317 DNN983316:DNP983317 DXJ983316:DXL983317 EHF983316:EHH983317 ERB983316:ERD983317 FAX983316:FAZ983317 FKT983316:FKV983317 FUP983316:FUR983317 GEL983316:GEN983317 GOH983316:GOJ983317 GYD983316:GYF983317 HHZ983316:HIB983317 HRV983316:HRX983317 IBR983316:IBT983317 ILN983316:ILP983317 IVJ983316:IVL983317 JFF983316:JFH983317 JPB983316:JPD983317 JYX983316:JYZ983317 KIT983316:KIV983317 KSP983316:KSR983317 LCL983316:LCN983317 LMH983316:LMJ983317 LWD983316:LWF983317 MFZ983316:MGB983317 MPV983316:MPX983317 MZR983316:MZT983317 NJN983316:NJP983317 NTJ983316:NTL983317 ODF983316:ODH983317 ONB983316:OND983317 OWX983316:OWZ983317 PGT983316:PGV983317 PQP983316:PQR983317 QAL983316:QAN983317 QKH983316:QKJ983317 QUD983316:QUF983317 RDZ983316:REB983317 RNV983316:RNX983317 RXR983316:RXT983317 SHN983316:SHP983317 SRJ983316:SRL983317 TBF983316:TBH983317 TLB983316:TLD983317 TUX983316:TUZ983317 UET983316:UEV983317 UOP983316:UOR983317 UYL983316:UYN983317 VIH983316:VIJ983317 VSD983316:VSF983317 WBZ983316:WCB983317 WLV983316:WLX983317 WVR983316:WVT983317 Q65996 JL65996 TH65996 ADD65996 AMZ65996 AWV65996 BGR65996 BQN65996 CAJ65996 CKF65996 CUB65996 DDX65996 DNT65996 DXP65996 EHL65996 ERH65996 FBD65996 FKZ65996 FUV65996 GER65996 GON65996 GYJ65996 HIF65996 HSB65996 IBX65996 ILT65996 IVP65996 JFL65996 JPH65996 JZD65996 KIZ65996 KSV65996 LCR65996 LMN65996 LWJ65996 MGF65996 MQB65996 MZX65996 NJT65996 NTP65996 ODL65996 ONH65996 OXD65996 PGZ65996 PQV65996 QAR65996 QKN65996 QUJ65996 REF65996 ROB65996 RXX65996 SHT65996 SRP65996 TBL65996 TLH65996 TVD65996 UEZ65996 UOV65996 UYR65996 VIN65996 VSJ65996 WCF65996 WMB65996 WVX65996 Q131532 JL131532 TH131532 ADD131532 AMZ131532 AWV131532 BGR131532 BQN131532 CAJ131532 CKF131532 CUB131532 DDX131532 DNT131532 DXP131532 EHL131532 ERH131532 FBD131532 FKZ131532 FUV131532 GER131532 GON131532 GYJ131532 HIF131532 HSB131532 IBX131532 ILT131532 IVP131532 JFL131532 JPH131532 JZD131532 KIZ131532 KSV131532 LCR131532 LMN131532 LWJ131532 MGF131532 MQB131532 MZX131532 NJT131532 NTP131532 ODL131532 ONH131532 OXD131532 PGZ131532 PQV131532 QAR131532 QKN131532 QUJ131532 REF131532 ROB131532 RXX131532 SHT131532 SRP131532 TBL131532 TLH131532 TVD131532 UEZ131532 UOV131532 UYR131532 VIN131532 VSJ131532 WCF131532 WMB131532 WVX131532 Q197068 JL197068 TH197068 ADD197068 AMZ197068 AWV197068 BGR197068 BQN197068 CAJ197068 CKF197068 CUB197068 DDX197068 DNT197068 DXP197068 EHL197068 ERH197068 FBD197068 FKZ197068 FUV197068 GER197068 GON197068 GYJ197068 HIF197068 HSB197068 IBX197068 ILT197068 IVP197068 JFL197068 JPH197068 JZD197068 KIZ197068 KSV197068 LCR197068 LMN197068 LWJ197068 MGF197068 MQB197068 MZX197068 NJT197068 NTP197068 ODL197068 ONH197068 OXD197068 PGZ197068 PQV197068 QAR197068 QKN197068 QUJ197068 REF197068 ROB197068 RXX197068 SHT197068 SRP197068 TBL197068 TLH197068 TVD197068 UEZ197068 UOV197068 UYR197068 VIN197068 VSJ197068 WCF197068 WMB197068 WVX197068 Q262604 JL262604 TH262604 ADD262604 AMZ262604 AWV262604 BGR262604 BQN262604 CAJ262604 CKF262604 CUB262604 DDX262604 DNT262604 DXP262604 EHL262604 ERH262604 FBD262604 FKZ262604 FUV262604 GER262604 GON262604 GYJ262604 HIF262604 HSB262604 IBX262604 ILT262604 IVP262604 JFL262604 JPH262604 JZD262604 KIZ262604 KSV262604 LCR262604 LMN262604 LWJ262604 MGF262604 MQB262604 MZX262604 NJT262604 NTP262604 ODL262604 ONH262604 OXD262604 PGZ262604 PQV262604 QAR262604 QKN262604 QUJ262604 REF262604 ROB262604 RXX262604 SHT262604 SRP262604 TBL262604 TLH262604 TVD262604 UEZ262604 UOV262604 UYR262604 VIN262604 VSJ262604 WCF262604 WMB262604 WVX262604 Q328140 JL328140 TH328140 ADD328140 AMZ328140 AWV328140 BGR328140 BQN328140 CAJ328140 CKF328140 CUB328140 DDX328140 DNT328140 DXP328140 EHL328140 ERH328140 FBD328140 FKZ328140 FUV328140 GER328140 GON328140 GYJ328140 HIF328140 HSB328140 IBX328140 ILT328140 IVP328140 JFL328140 JPH328140 JZD328140 KIZ328140 KSV328140 LCR328140 LMN328140 LWJ328140 MGF328140 MQB328140 MZX328140 NJT328140 NTP328140 ODL328140 ONH328140 OXD328140 PGZ328140 PQV328140 QAR328140 QKN328140 QUJ328140 REF328140 ROB328140 RXX328140 SHT328140 SRP328140 TBL328140 TLH328140 TVD328140 UEZ328140 UOV328140 UYR328140 VIN328140 VSJ328140 WCF328140 WMB328140 WVX328140 Q393676 JL393676 TH393676 ADD393676 AMZ393676 AWV393676 BGR393676 BQN393676 CAJ393676 CKF393676 CUB393676 DDX393676 DNT393676 DXP393676 EHL393676 ERH393676 FBD393676 FKZ393676 FUV393676 GER393676 GON393676 GYJ393676 HIF393676 HSB393676 IBX393676 ILT393676 IVP393676 JFL393676 JPH393676 JZD393676 KIZ393676 KSV393676 LCR393676 LMN393676 LWJ393676 MGF393676 MQB393676 MZX393676 NJT393676 NTP393676 ODL393676 ONH393676 OXD393676 PGZ393676 PQV393676 QAR393676 QKN393676 QUJ393676 REF393676 ROB393676 RXX393676 SHT393676 SRP393676 TBL393676 TLH393676 TVD393676 UEZ393676 UOV393676 UYR393676 VIN393676 VSJ393676 WCF393676 WMB393676 WVX393676 Q459212 JL459212 TH459212 ADD459212 AMZ459212 AWV459212 BGR459212 BQN459212 CAJ459212 CKF459212 CUB459212 DDX459212 DNT459212 DXP459212 EHL459212 ERH459212 FBD459212 FKZ459212 FUV459212 GER459212 GON459212 GYJ459212 HIF459212 HSB459212 IBX459212 ILT459212 IVP459212 JFL459212 JPH459212 JZD459212 KIZ459212 KSV459212 LCR459212 LMN459212 LWJ459212 MGF459212 MQB459212 MZX459212 NJT459212 NTP459212 ODL459212 ONH459212 OXD459212 PGZ459212 PQV459212 QAR459212 QKN459212 QUJ459212 REF459212 ROB459212 RXX459212 SHT459212 SRP459212 TBL459212 TLH459212 TVD459212 UEZ459212 UOV459212 UYR459212 VIN459212 VSJ459212 WCF459212 WMB459212 WVX459212 Q524748 JL524748 TH524748 ADD524748 AMZ524748 AWV524748 BGR524748 BQN524748 CAJ524748 CKF524748 CUB524748 DDX524748 DNT524748 DXP524748 EHL524748 ERH524748 FBD524748 FKZ524748 FUV524748 GER524748 GON524748 GYJ524748 HIF524748 HSB524748 IBX524748 ILT524748 IVP524748 JFL524748 JPH524748 JZD524748 KIZ524748 KSV524748 LCR524748 LMN524748 LWJ524748 MGF524748 MQB524748 MZX524748 NJT524748 NTP524748 ODL524748 ONH524748 OXD524748 PGZ524748 PQV524748 QAR524748 QKN524748 QUJ524748 REF524748 ROB524748 RXX524748 SHT524748 SRP524748 TBL524748 TLH524748 TVD524748 UEZ524748 UOV524748 UYR524748 VIN524748 VSJ524748 WCF524748 WMB524748 WVX524748 Q590284 JL590284 TH590284 ADD590284 AMZ590284 AWV590284 BGR590284 BQN590284 CAJ590284 CKF590284 CUB590284 DDX590284 DNT590284 DXP590284 EHL590284 ERH590284 FBD590284 FKZ590284 FUV590284 GER590284 GON590284 GYJ590284 HIF590284 HSB590284 IBX590284 ILT590284 IVP590284 JFL590284 JPH590284 JZD590284 KIZ590284 KSV590284 LCR590284 LMN590284 LWJ590284 MGF590284 MQB590284 MZX590284 NJT590284 NTP590284 ODL590284 ONH590284 OXD590284 PGZ590284 PQV590284 QAR590284 QKN590284 QUJ590284 REF590284 ROB590284 RXX590284 SHT590284 SRP590284 TBL590284 TLH590284 TVD590284 UEZ590284 UOV590284 UYR590284 VIN590284 VSJ590284 WCF590284 WMB590284 WVX590284 Q655820 JL655820 TH655820 ADD655820 AMZ655820 AWV655820 BGR655820 BQN655820 CAJ655820 CKF655820 CUB655820 DDX655820 DNT655820 DXP655820 EHL655820 ERH655820 FBD655820 FKZ655820 FUV655820 GER655820 GON655820 GYJ655820 HIF655820 HSB655820 IBX655820 ILT655820 IVP655820 JFL655820 JPH655820 JZD655820 KIZ655820 KSV655820 LCR655820 LMN655820 LWJ655820 MGF655820 MQB655820 MZX655820 NJT655820 NTP655820 ODL655820 ONH655820 OXD655820 PGZ655820 PQV655820 QAR655820 QKN655820 QUJ655820 REF655820 ROB655820 RXX655820 SHT655820 SRP655820 TBL655820 TLH655820 TVD655820 UEZ655820 UOV655820 UYR655820 VIN655820 VSJ655820 WCF655820 WMB655820 WVX655820 Q721356 JL721356 TH721356 ADD721356 AMZ721356 AWV721356 BGR721356 BQN721356 CAJ721356 CKF721356 CUB721356 DDX721356 DNT721356 DXP721356 EHL721356 ERH721356 FBD721356 FKZ721356 FUV721356 GER721356 GON721356 GYJ721356 HIF721356 HSB721356 IBX721356 ILT721356 IVP721356 JFL721356 JPH721356 JZD721356 KIZ721356 KSV721356 LCR721356 LMN721356 LWJ721356 MGF721356 MQB721356 MZX721356 NJT721356 NTP721356 ODL721356 ONH721356 OXD721356 PGZ721356 PQV721356 QAR721356 QKN721356 QUJ721356 REF721356 ROB721356 RXX721356 SHT721356 SRP721356 TBL721356 TLH721356 TVD721356 UEZ721356 UOV721356 UYR721356 VIN721356 VSJ721356 WCF721356 WMB721356 WVX721356 Q786892 JL786892 TH786892 ADD786892 AMZ786892 AWV786892 BGR786892 BQN786892 CAJ786892 CKF786892 CUB786892 DDX786892 DNT786892 DXP786892 EHL786892 ERH786892 FBD786892 FKZ786892 FUV786892 GER786892 GON786892 GYJ786892 HIF786892 HSB786892 IBX786892 ILT786892 IVP786892 JFL786892 JPH786892 JZD786892 KIZ786892 KSV786892 LCR786892 LMN786892 LWJ786892 MGF786892 MQB786892 MZX786892 NJT786892 NTP786892 ODL786892 ONH786892 OXD786892 PGZ786892 PQV786892 QAR786892 QKN786892 QUJ786892 REF786892 ROB786892 RXX786892 SHT786892 SRP786892 TBL786892 TLH786892 TVD786892 UEZ786892 UOV786892 UYR786892 VIN786892 VSJ786892 WCF786892 WMB786892 WVX786892 Q852428 JL852428 TH852428 ADD852428 AMZ852428 AWV852428 BGR852428 BQN852428 CAJ852428 CKF852428 CUB852428 DDX852428 DNT852428 DXP852428 EHL852428 ERH852428 FBD852428 FKZ852428 FUV852428 GER852428 GON852428 GYJ852428 HIF852428 HSB852428 IBX852428 ILT852428 IVP852428 JFL852428 JPH852428 JZD852428 KIZ852428 KSV852428 LCR852428 LMN852428 LWJ852428 MGF852428 MQB852428 MZX852428 NJT852428 NTP852428 ODL852428 ONH852428 OXD852428 PGZ852428 PQV852428 QAR852428 QKN852428 QUJ852428 REF852428 ROB852428 RXX852428 SHT852428 SRP852428 TBL852428 TLH852428 TVD852428 UEZ852428 UOV852428 UYR852428 VIN852428 VSJ852428 WCF852428 WMB852428 WVX852428 Q917964 JL917964 TH917964 ADD917964 AMZ917964 AWV917964 BGR917964 BQN917964 CAJ917964 CKF917964 CUB917964 DDX917964 DNT917964 DXP917964 EHL917964 ERH917964 FBD917964 FKZ917964 FUV917964 GER917964 GON917964 GYJ917964 HIF917964 HSB917964 IBX917964 ILT917964 IVP917964 JFL917964 JPH917964 JZD917964 KIZ917964 KSV917964 LCR917964 LMN917964 LWJ917964 MGF917964 MQB917964 MZX917964 NJT917964 NTP917964 ODL917964 ONH917964 OXD917964 PGZ917964 PQV917964 QAR917964 QKN917964 QUJ917964 REF917964 ROB917964 RXX917964 SHT917964 SRP917964 TBL917964 TLH917964 TVD917964 UEZ917964 UOV917964 UYR917964 VIN917964 VSJ917964 WCF917964 WMB917964 WVX917964 Q983500 JL983500 TH983500 ADD983500 AMZ983500 AWV983500 BGR983500 BQN983500 CAJ983500 CKF983500 CUB983500 DDX983500 DNT983500 DXP983500 EHL983500 ERH983500 FBD983500 FKZ983500 FUV983500 GER983500 GON983500 GYJ983500 HIF983500 HSB983500 IBX983500 ILT983500 IVP983500 JFL983500 JPH983500 JZD983500 KIZ983500 KSV983500 LCR983500 LMN983500 LWJ983500 MGF983500 MQB983500 MZX983500 NJT983500 NTP983500 ODL983500 ONH983500 OXD983500 PGZ983500 PQV983500 QAR983500 QKN983500 QUJ983500 REF983500 ROB983500 RXX983500 SHT983500 SRP983500 TBL983500 TLH983500 TVD983500 UEZ983500 UOV983500 UYR983500 VIN983500 VSJ983500 WCF983500 WMB983500 WVX983500 JF65998:JL65998 TB65998:TH65998 ACX65998:ADD65998 AMT65998:AMZ65998 AWP65998:AWV65998 BGL65998:BGR65998 BQH65998:BQN65998 CAD65998:CAJ65998 CJZ65998:CKF65998 CTV65998:CUB65998 DDR65998:DDX65998 DNN65998:DNT65998 DXJ65998:DXP65998 EHF65998:EHL65998 ERB65998:ERH65998 FAX65998:FBD65998 FKT65998:FKZ65998 FUP65998:FUV65998 GEL65998:GER65998 GOH65998:GON65998 GYD65998:GYJ65998 HHZ65998:HIF65998 HRV65998:HSB65998 IBR65998:IBX65998 ILN65998:ILT65998 IVJ65998:IVP65998 JFF65998:JFL65998 JPB65998:JPH65998 JYX65998:JZD65998 KIT65998:KIZ65998 KSP65998:KSV65998 LCL65998:LCR65998 LMH65998:LMN65998 LWD65998:LWJ65998 MFZ65998:MGF65998 MPV65998:MQB65998 MZR65998:MZX65998 NJN65998:NJT65998 NTJ65998:NTP65998 ODF65998:ODL65998 ONB65998:ONH65998 OWX65998:OXD65998 PGT65998:PGZ65998 PQP65998:PQV65998 QAL65998:QAR65998 QKH65998:QKN65998 QUD65998:QUJ65998 RDZ65998:REF65998 RNV65998:ROB65998 RXR65998:RXX65998 SHN65998:SHT65998 SRJ65998:SRP65998 TBF65998:TBL65998 TLB65998:TLH65998 TUX65998:TVD65998 UET65998:UEZ65998 UOP65998:UOV65998 UYL65998:UYR65998 VIH65998:VIN65998 VSD65998:VSJ65998 WBZ65998:WCF65998 WLV65998:WMB65998 WVR65998:WVX65998 JF131534:JL131534 TB131534:TH131534 ACX131534:ADD131534 AMT131534:AMZ131534 AWP131534:AWV131534 BGL131534:BGR131534 BQH131534:BQN131534 CAD131534:CAJ131534 CJZ131534:CKF131534 CTV131534:CUB131534 DDR131534:DDX131534 DNN131534:DNT131534 DXJ131534:DXP131534 EHF131534:EHL131534 ERB131534:ERH131534 FAX131534:FBD131534 FKT131534:FKZ131534 FUP131534:FUV131534 GEL131534:GER131534 GOH131534:GON131534 GYD131534:GYJ131534 HHZ131534:HIF131534 HRV131534:HSB131534 IBR131534:IBX131534 ILN131534:ILT131534 IVJ131534:IVP131534 JFF131534:JFL131534 JPB131534:JPH131534 JYX131534:JZD131534 KIT131534:KIZ131534 KSP131534:KSV131534 LCL131534:LCR131534 LMH131534:LMN131534 LWD131534:LWJ131534 MFZ131534:MGF131534 MPV131534:MQB131534 MZR131534:MZX131534 NJN131534:NJT131534 NTJ131534:NTP131534 ODF131534:ODL131534 ONB131534:ONH131534 OWX131534:OXD131534 PGT131534:PGZ131534 PQP131534:PQV131534 QAL131534:QAR131534 QKH131534:QKN131534 QUD131534:QUJ131534 RDZ131534:REF131534 RNV131534:ROB131534 RXR131534:RXX131534 SHN131534:SHT131534 SRJ131534:SRP131534 TBF131534:TBL131534 TLB131534:TLH131534 TUX131534:TVD131534 UET131534:UEZ131534 UOP131534:UOV131534 UYL131534:UYR131534 VIH131534:VIN131534 VSD131534:VSJ131534 WBZ131534:WCF131534 WLV131534:WMB131534 WVR131534:WVX131534 JF197070:JL197070 TB197070:TH197070 ACX197070:ADD197070 AMT197070:AMZ197070 AWP197070:AWV197070 BGL197070:BGR197070 BQH197070:BQN197070 CAD197070:CAJ197070 CJZ197070:CKF197070 CTV197070:CUB197070 DDR197070:DDX197070 DNN197070:DNT197070 DXJ197070:DXP197070 EHF197070:EHL197070 ERB197070:ERH197070 FAX197070:FBD197070 FKT197070:FKZ197070 FUP197070:FUV197070 GEL197070:GER197070 GOH197070:GON197070 GYD197070:GYJ197070 HHZ197070:HIF197070 HRV197070:HSB197070 IBR197070:IBX197070 ILN197070:ILT197070 IVJ197070:IVP197070 JFF197070:JFL197070 JPB197070:JPH197070 JYX197070:JZD197070 KIT197070:KIZ197070 KSP197070:KSV197070 LCL197070:LCR197070 LMH197070:LMN197070 LWD197070:LWJ197070 MFZ197070:MGF197070 MPV197070:MQB197070 MZR197070:MZX197070 NJN197070:NJT197070 NTJ197070:NTP197070 ODF197070:ODL197070 ONB197070:ONH197070 OWX197070:OXD197070 PGT197070:PGZ197070 PQP197070:PQV197070 QAL197070:QAR197070 QKH197070:QKN197070 QUD197070:QUJ197070 RDZ197070:REF197070 RNV197070:ROB197070 RXR197070:RXX197070 SHN197070:SHT197070 SRJ197070:SRP197070 TBF197070:TBL197070 TLB197070:TLH197070 TUX197070:TVD197070 UET197070:UEZ197070 UOP197070:UOV197070 UYL197070:UYR197070 VIH197070:VIN197070 VSD197070:VSJ197070 WBZ197070:WCF197070 WLV197070:WMB197070 WVR197070:WVX197070 JF262606:JL262606 TB262606:TH262606 ACX262606:ADD262606 AMT262606:AMZ262606 AWP262606:AWV262606 BGL262606:BGR262606 BQH262606:BQN262606 CAD262606:CAJ262606 CJZ262606:CKF262606 CTV262606:CUB262606 DDR262606:DDX262606 DNN262606:DNT262606 DXJ262606:DXP262606 EHF262606:EHL262606 ERB262606:ERH262606 FAX262606:FBD262606 FKT262606:FKZ262606 FUP262606:FUV262606 GEL262606:GER262606 GOH262606:GON262606 GYD262606:GYJ262606 HHZ262606:HIF262606 HRV262606:HSB262606 IBR262606:IBX262606 ILN262606:ILT262606 IVJ262606:IVP262606 JFF262606:JFL262606 JPB262606:JPH262606 JYX262606:JZD262606 KIT262606:KIZ262606 KSP262606:KSV262606 LCL262606:LCR262606 LMH262606:LMN262606 LWD262606:LWJ262606 MFZ262606:MGF262606 MPV262606:MQB262606 MZR262606:MZX262606 NJN262606:NJT262606 NTJ262606:NTP262606 ODF262606:ODL262606 ONB262606:ONH262606 OWX262606:OXD262606 PGT262606:PGZ262606 PQP262606:PQV262606 QAL262606:QAR262606 QKH262606:QKN262606 QUD262606:QUJ262606 RDZ262606:REF262606 RNV262606:ROB262606 RXR262606:RXX262606 SHN262606:SHT262606 SRJ262606:SRP262606 TBF262606:TBL262606 TLB262606:TLH262606 TUX262606:TVD262606 UET262606:UEZ262606 UOP262606:UOV262606 UYL262606:UYR262606 VIH262606:VIN262606 VSD262606:VSJ262606 WBZ262606:WCF262606 WLV262606:WMB262606 WVR262606:WVX262606 JF328142:JL328142 TB328142:TH328142 ACX328142:ADD328142 AMT328142:AMZ328142 AWP328142:AWV328142 BGL328142:BGR328142 BQH328142:BQN328142 CAD328142:CAJ328142 CJZ328142:CKF328142 CTV328142:CUB328142 DDR328142:DDX328142 DNN328142:DNT328142 DXJ328142:DXP328142 EHF328142:EHL328142 ERB328142:ERH328142 FAX328142:FBD328142 FKT328142:FKZ328142 FUP328142:FUV328142 GEL328142:GER328142 GOH328142:GON328142 GYD328142:GYJ328142 HHZ328142:HIF328142 HRV328142:HSB328142 IBR328142:IBX328142 ILN328142:ILT328142 IVJ328142:IVP328142 JFF328142:JFL328142 JPB328142:JPH328142 JYX328142:JZD328142 KIT328142:KIZ328142 KSP328142:KSV328142 LCL328142:LCR328142 LMH328142:LMN328142 LWD328142:LWJ328142 MFZ328142:MGF328142 MPV328142:MQB328142 MZR328142:MZX328142 NJN328142:NJT328142 NTJ328142:NTP328142 ODF328142:ODL328142 ONB328142:ONH328142 OWX328142:OXD328142 PGT328142:PGZ328142 PQP328142:PQV328142 QAL328142:QAR328142 QKH328142:QKN328142 QUD328142:QUJ328142 RDZ328142:REF328142 RNV328142:ROB328142 RXR328142:RXX328142 SHN328142:SHT328142 SRJ328142:SRP328142 TBF328142:TBL328142 TLB328142:TLH328142 TUX328142:TVD328142 UET328142:UEZ328142 UOP328142:UOV328142 UYL328142:UYR328142 VIH328142:VIN328142 VSD328142:VSJ328142 WBZ328142:WCF328142 WLV328142:WMB328142 WVR328142:WVX328142 JF393678:JL393678 TB393678:TH393678 ACX393678:ADD393678 AMT393678:AMZ393678 AWP393678:AWV393678 BGL393678:BGR393678 BQH393678:BQN393678 CAD393678:CAJ393678 CJZ393678:CKF393678 CTV393678:CUB393678 DDR393678:DDX393678 DNN393678:DNT393678 DXJ393678:DXP393678 EHF393678:EHL393678 ERB393678:ERH393678 FAX393678:FBD393678 FKT393678:FKZ393678 FUP393678:FUV393678 GEL393678:GER393678 GOH393678:GON393678 GYD393678:GYJ393678 HHZ393678:HIF393678 HRV393678:HSB393678 IBR393678:IBX393678 ILN393678:ILT393678 IVJ393678:IVP393678 JFF393678:JFL393678 JPB393678:JPH393678 JYX393678:JZD393678 KIT393678:KIZ393678 KSP393678:KSV393678 LCL393678:LCR393678 LMH393678:LMN393678 LWD393678:LWJ393678 MFZ393678:MGF393678 MPV393678:MQB393678 MZR393678:MZX393678 NJN393678:NJT393678 NTJ393678:NTP393678 ODF393678:ODL393678 ONB393678:ONH393678 OWX393678:OXD393678 PGT393678:PGZ393678 PQP393678:PQV393678 QAL393678:QAR393678 QKH393678:QKN393678 QUD393678:QUJ393678 RDZ393678:REF393678 RNV393678:ROB393678 RXR393678:RXX393678 SHN393678:SHT393678 SRJ393678:SRP393678 TBF393678:TBL393678 TLB393678:TLH393678 TUX393678:TVD393678 UET393678:UEZ393678 UOP393678:UOV393678 UYL393678:UYR393678 VIH393678:VIN393678 VSD393678:VSJ393678 WBZ393678:WCF393678 WLV393678:WMB393678 WVR393678:WVX393678 JF459214:JL459214 TB459214:TH459214 ACX459214:ADD459214 AMT459214:AMZ459214 AWP459214:AWV459214 BGL459214:BGR459214 BQH459214:BQN459214 CAD459214:CAJ459214 CJZ459214:CKF459214 CTV459214:CUB459214 DDR459214:DDX459214 DNN459214:DNT459214 DXJ459214:DXP459214 EHF459214:EHL459214 ERB459214:ERH459214 FAX459214:FBD459214 FKT459214:FKZ459214 FUP459214:FUV459214 GEL459214:GER459214 GOH459214:GON459214 GYD459214:GYJ459214 HHZ459214:HIF459214 HRV459214:HSB459214 IBR459214:IBX459214 ILN459214:ILT459214 IVJ459214:IVP459214 JFF459214:JFL459214 JPB459214:JPH459214 JYX459214:JZD459214 KIT459214:KIZ459214 KSP459214:KSV459214 LCL459214:LCR459214 LMH459214:LMN459214 LWD459214:LWJ459214 MFZ459214:MGF459214 MPV459214:MQB459214 MZR459214:MZX459214 NJN459214:NJT459214 NTJ459214:NTP459214 ODF459214:ODL459214 ONB459214:ONH459214 OWX459214:OXD459214 PGT459214:PGZ459214 PQP459214:PQV459214 QAL459214:QAR459214 QKH459214:QKN459214 QUD459214:QUJ459214 RDZ459214:REF459214 RNV459214:ROB459214 RXR459214:RXX459214 SHN459214:SHT459214 SRJ459214:SRP459214 TBF459214:TBL459214 TLB459214:TLH459214 TUX459214:TVD459214 UET459214:UEZ459214 UOP459214:UOV459214 UYL459214:UYR459214 VIH459214:VIN459214 VSD459214:VSJ459214 WBZ459214:WCF459214 WLV459214:WMB459214 WVR459214:WVX459214 JF524750:JL524750 TB524750:TH524750 ACX524750:ADD524750 AMT524750:AMZ524750 AWP524750:AWV524750 BGL524750:BGR524750 BQH524750:BQN524750 CAD524750:CAJ524750 CJZ524750:CKF524750 CTV524750:CUB524750 DDR524750:DDX524750 DNN524750:DNT524750 DXJ524750:DXP524750 EHF524750:EHL524750 ERB524750:ERH524750 FAX524750:FBD524750 FKT524750:FKZ524750 FUP524750:FUV524750 GEL524750:GER524750 GOH524750:GON524750 GYD524750:GYJ524750 HHZ524750:HIF524750 HRV524750:HSB524750 IBR524750:IBX524750 ILN524750:ILT524750 IVJ524750:IVP524750 JFF524750:JFL524750 JPB524750:JPH524750 JYX524750:JZD524750 KIT524750:KIZ524750 KSP524750:KSV524750 LCL524750:LCR524750 LMH524750:LMN524750 LWD524750:LWJ524750 MFZ524750:MGF524750 MPV524750:MQB524750 MZR524750:MZX524750 NJN524750:NJT524750 NTJ524750:NTP524750 ODF524750:ODL524750 ONB524750:ONH524750 OWX524750:OXD524750 PGT524750:PGZ524750 PQP524750:PQV524750 QAL524750:QAR524750 QKH524750:QKN524750 QUD524750:QUJ524750 RDZ524750:REF524750 RNV524750:ROB524750 RXR524750:RXX524750 SHN524750:SHT524750 SRJ524750:SRP524750 TBF524750:TBL524750 TLB524750:TLH524750 TUX524750:TVD524750 UET524750:UEZ524750 UOP524750:UOV524750 UYL524750:UYR524750 VIH524750:VIN524750 VSD524750:VSJ524750 WBZ524750:WCF524750 WLV524750:WMB524750 WVR524750:WVX524750 JF590286:JL590286 TB590286:TH590286 ACX590286:ADD590286 AMT590286:AMZ590286 AWP590286:AWV590286 BGL590286:BGR590286 BQH590286:BQN590286 CAD590286:CAJ590286 CJZ590286:CKF590286 CTV590286:CUB590286 DDR590286:DDX590286 DNN590286:DNT590286 DXJ590286:DXP590286 EHF590286:EHL590286 ERB590286:ERH590286 FAX590286:FBD590286 FKT590286:FKZ590286 FUP590286:FUV590286 GEL590286:GER590286 GOH590286:GON590286 GYD590286:GYJ590286 HHZ590286:HIF590286 HRV590286:HSB590286 IBR590286:IBX590286 ILN590286:ILT590286 IVJ590286:IVP590286 JFF590286:JFL590286 JPB590286:JPH590286 JYX590286:JZD590286 KIT590286:KIZ590286 KSP590286:KSV590286 LCL590286:LCR590286 LMH590286:LMN590286 LWD590286:LWJ590286 MFZ590286:MGF590286 MPV590286:MQB590286 MZR590286:MZX590286 NJN590286:NJT590286 NTJ590286:NTP590286 ODF590286:ODL590286 ONB590286:ONH590286 OWX590286:OXD590286 PGT590286:PGZ590286 PQP590286:PQV590286 QAL590286:QAR590286 QKH590286:QKN590286 QUD590286:QUJ590286 RDZ590286:REF590286 RNV590286:ROB590286 RXR590286:RXX590286 SHN590286:SHT590286 SRJ590286:SRP590286 TBF590286:TBL590286 TLB590286:TLH590286 TUX590286:TVD590286 UET590286:UEZ590286 UOP590286:UOV590286 UYL590286:UYR590286 VIH590286:VIN590286 VSD590286:VSJ590286 WBZ590286:WCF590286 WLV590286:WMB590286 WVR590286:WVX590286 JF655822:JL655822 TB655822:TH655822 ACX655822:ADD655822 AMT655822:AMZ655822 AWP655822:AWV655822 BGL655822:BGR655822 BQH655822:BQN655822 CAD655822:CAJ655822 CJZ655822:CKF655822 CTV655822:CUB655822 DDR655822:DDX655822 DNN655822:DNT655822 DXJ655822:DXP655822 EHF655822:EHL655822 ERB655822:ERH655822 FAX655822:FBD655822 FKT655822:FKZ655822 FUP655822:FUV655822 GEL655822:GER655822 GOH655822:GON655822 GYD655822:GYJ655822 HHZ655822:HIF655822 HRV655822:HSB655822 IBR655822:IBX655822 ILN655822:ILT655822 IVJ655822:IVP655822 JFF655822:JFL655822 JPB655822:JPH655822 JYX655822:JZD655822 KIT655822:KIZ655822 KSP655822:KSV655822 LCL655822:LCR655822 LMH655822:LMN655822 LWD655822:LWJ655822 MFZ655822:MGF655822 MPV655822:MQB655822 MZR655822:MZX655822 NJN655822:NJT655822 NTJ655822:NTP655822 ODF655822:ODL655822 ONB655822:ONH655822 OWX655822:OXD655822 PGT655822:PGZ655822 PQP655822:PQV655822 QAL655822:QAR655822 QKH655822:QKN655822 QUD655822:QUJ655822 RDZ655822:REF655822 RNV655822:ROB655822 RXR655822:RXX655822 SHN655822:SHT655822 SRJ655822:SRP655822 TBF655822:TBL655822 TLB655822:TLH655822 TUX655822:TVD655822 UET655822:UEZ655822 UOP655822:UOV655822 UYL655822:UYR655822 VIH655822:VIN655822 VSD655822:VSJ655822 WBZ655822:WCF655822 WLV655822:WMB655822 WVR655822:WVX655822 JF721358:JL721358 TB721358:TH721358 ACX721358:ADD721358 AMT721358:AMZ721358 AWP721358:AWV721358 BGL721358:BGR721358 BQH721358:BQN721358 CAD721358:CAJ721358 CJZ721358:CKF721358 CTV721358:CUB721358 DDR721358:DDX721358 DNN721358:DNT721358 DXJ721358:DXP721358 EHF721358:EHL721358 ERB721358:ERH721358 FAX721358:FBD721358 FKT721358:FKZ721358 FUP721358:FUV721358 GEL721358:GER721358 GOH721358:GON721358 GYD721358:GYJ721358 HHZ721358:HIF721358 HRV721358:HSB721358 IBR721358:IBX721358 ILN721358:ILT721358 IVJ721358:IVP721358 JFF721358:JFL721358 JPB721358:JPH721358 JYX721358:JZD721358 KIT721358:KIZ721358 KSP721358:KSV721358 LCL721358:LCR721358 LMH721358:LMN721358 LWD721358:LWJ721358 MFZ721358:MGF721358 MPV721358:MQB721358 MZR721358:MZX721358 NJN721358:NJT721358 NTJ721358:NTP721358 ODF721358:ODL721358 ONB721358:ONH721358 OWX721358:OXD721358 PGT721358:PGZ721358 PQP721358:PQV721358 QAL721358:QAR721358 QKH721358:QKN721358 QUD721358:QUJ721358 RDZ721358:REF721358 RNV721358:ROB721358 RXR721358:RXX721358 SHN721358:SHT721358 SRJ721358:SRP721358 TBF721358:TBL721358 TLB721358:TLH721358 TUX721358:TVD721358 UET721358:UEZ721358 UOP721358:UOV721358 UYL721358:UYR721358 VIH721358:VIN721358 VSD721358:VSJ721358 WBZ721358:WCF721358 WLV721358:WMB721358 WVR721358:WVX721358 JF786894:JL786894 TB786894:TH786894 ACX786894:ADD786894 AMT786894:AMZ786894 AWP786894:AWV786894 BGL786894:BGR786894 BQH786894:BQN786894 CAD786894:CAJ786894 CJZ786894:CKF786894 CTV786894:CUB786894 DDR786894:DDX786894 DNN786894:DNT786894 DXJ786894:DXP786894 EHF786894:EHL786894 ERB786894:ERH786894 FAX786894:FBD786894 FKT786894:FKZ786894 FUP786894:FUV786894 GEL786894:GER786894 GOH786894:GON786894 GYD786894:GYJ786894 HHZ786894:HIF786894 HRV786894:HSB786894 IBR786894:IBX786894 ILN786894:ILT786894 IVJ786894:IVP786894 JFF786894:JFL786894 JPB786894:JPH786894 JYX786894:JZD786894 KIT786894:KIZ786894 KSP786894:KSV786894 LCL786894:LCR786894 LMH786894:LMN786894 LWD786894:LWJ786894 MFZ786894:MGF786894 MPV786894:MQB786894 MZR786894:MZX786894 NJN786894:NJT786894 NTJ786894:NTP786894 ODF786894:ODL786894 ONB786894:ONH786894 OWX786894:OXD786894 PGT786894:PGZ786894 PQP786894:PQV786894 QAL786894:QAR786894 QKH786894:QKN786894 QUD786894:QUJ786894 RDZ786894:REF786894 RNV786894:ROB786894 RXR786894:RXX786894 SHN786894:SHT786894 SRJ786894:SRP786894 TBF786894:TBL786894 TLB786894:TLH786894 TUX786894:TVD786894 UET786894:UEZ786894 UOP786894:UOV786894 UYL786894:UYR786894 VIH786894:VIN786894 VSD786894:VSJ786894 WBZ786894:WCF786894 WLV786894:WMB786894 WVR786894:WVX786894 JF852430:JL852430 TB852430:TH852430 ACX852430:ADD852430 AMT852430:AMZ852430 AWP852430:AWV852430 BGL852430:BGR852430 BQH852430:BQN852430 CAD852430:CAJ852430 CJZ852430:CKF852430 CTV852430:CUB852430 DDR852430:DDX852430 DNN852430:DNT852430 DXJ852430:DXP852430 EHF852430:EHL852430 ERB852430:ERH852430 FAX852430:FBD852430 FKT852430:FKZ852430 FUP852430:FUV852430 GEL852430:GER852430 GOH852430:GON852430 GYD852430:GYJ852430 HHZ852430:HIF852430 HRV852430:HSB852430 IBR852430:IBX852430 ILN852430:ILT852430 IVJ852430:IVP852430 JFF852430:JFL852430 JPB852430:JPH852430 JYX852430:JZD852430 KIT852430:KIZ852430 KSP852430:KSV852430 LCL852430:LCR852430 LMH852430:LMN852430 LWD852430:LWJ852430 MFZ852430:MGF852430 MPV852430:MQB852430 MZR852430:MZX852430 NJN852430:NJT852430 NTJ852430:NTP852430 ODF852430:ODL852430 ONB852430:ONH852430 OWX852430:OXD852430 PGT852430:PGZ852430 PQP852430:PQV852430 QAL852430:QAR852430 QKH852430:QKN852430 QUD852430:QUJ852430 RDZ852430:REF852430 RNV852430:ROB852430 RXR852430:RXX852430 SHN852430:SHT852430 SRJ852430:SRP852430 TBF852430:TBL852430 TLB852430:TLH852430 TUX852430:TVD852430 UET852430:UEZ852430 UOP852430:UOV852430 UYL852430:UYR852430 VIH852430:VIN852430 VSD852430:VSJ852430 WBZ852430:WCF852430 WLV852430:WMB852430 WVR852430:WVX852430 JF917966:JL917966 TB917966:TH917966 ACX917966:ADD917966 AMT917966:AMZ917966 AWP917966:AWV917966 BGL917966:BGR917966 BQH917966:BQN917966 CAD917966:CAJ917966 CJZ917966:CKF917966 CTV917966:CUB917966 DDR917966:DDX917966 DNN917966:DNT917966 DXJ917966:DXP917966 EHF917966:EHL917966 ERB917966:ERH917966 FAX917966:FBD917966 FKT917966:FKZ917966 FUP917966:FUV917966 GEL917966:GER917966 GOH917966:GON917966 GYD917966:GYJ917966 HHZ917966:HIF917966 HRV917966:HSB917966 IBR917966:IBX917966 ILN917966:ILT917966 IVJ917966:IVP917966 JFF917966:JFL917966 JPB917966:JPH917966 JYX917966:JZD917966 KIT917966:KIZ917966 KSP917966:KSV917966 LCL917966:LCR917966 LMH917966:LMN917966 LWD917966:LWJ917966 MFZ917966:MGF917966 MPV917966:MQB917966 MZR917966:MZX917966 NJN917966:NJT917966 NTJ917966:NTP917966 ODF917966:ODL917966 ONB917966:ONH917966 OWX917966:OXD917966 PGT917966:PGZ917966 PQP917966:PQV917966 QAL917966:QAR917966 QKH917966:QKN917966 QUD917966:QUJ917966 RDZ917966:REF917966 RNV917966:ROB917966 RXR917966:RXX917966 SHN917966:SHT917966 SRJ917966:SRP917966 TBF917966:TBL917966 TLB917966:TLH917966 TUX917966:TVD917966 UET917966:UEZ917966 UOP917966:UOV917966 UYL917966:UYR917966 VIH917966:VIN917966 VSD917966:VSJ917966 WBZ917966:WCF917966 WLV917966:WMB917966 WVR917966:WVX917966 JF983502:JL983502 TB983502:TH983502 ACX983502:ADD983502 AMT983502:AMZ983502 AWP983502:AWV983502 BGL983502:BGR983502 BQH983502:BQN983502 CAD983502:CAJ983502 CJZ983502:CKF983502 CTV983502:CUB983502 DDR983502:DDX983502 DNN983502:DNT983502 DXJ983502:DXP983502 EHF983502:EHL983502 ERB983502:ERH983502 FAX983502:FBD983502 FKT983502:FKZ983502 FUP983502:FUV983502 GEL983502:GER983502 GOH983502:GON983502 GYD983502:GYJ983502 HHZ983502:HIF983502 HRV983502:HSB983502 IBR983502:IBX983502 ILN983502:ILT983502 IVJ983502:IVP983502 JFF983502:JFL983502 JPB983502:JPH983502 JYX983502:JZD983502 KIT983502:KIZ983502 KSP983502:KSV983502 LCL983502:LCR983502 LMH983502:LMN983502 LWD983502:LWJ983502 MFZ983502:MGF983502 MPV983502:MQB983502 MZR983502:MZX983502 NJN983502:NJT983502 NTJ983502:NTP983502 ODF983502:ODL983502 ONB983502:ONH983502 OWX983502:OXD983502 PGT983502:PGZ983502 PQP983502:PQV983502 QAL983502:QAR983502 QKH983502:QKN983502 QUD983502:QUJ983502 RDZ983502:REF983502 RNV983502:ROB983502 RXR983502:RXX983502 SHN983502:SHT983502 SRJ983502:SRP983502 TBF983502:TBL983502 TLB983502:TLH983502 TUX983502:TVD983502 UET983502:UEZ983502 UOP983502:UOV983502 UYL983502:UYR983502 VIH983502:VIN983502 VSD983502:VSJ983502 WBZ983502:WCF983502 WLV983502:WMB983502 WVR983502:WVX983502 JJ66031:JL66031 TF66031:TH66031 ADB66031:ADD66031 AMX66031:AMZ66031 AWT66031:AWV66031 BGP66031:BGR66031 BQL66031:BQN66031 CAH66031:CAJ66031 CKD66031:CKF66031 CTZ66031:CUB66031 DDV66031:DDX66031 DNR66031:DNT66031 DXN66031:DXP66031 EHJ66031:EHL66031 ERF66031:ERH66031 FBB66031:FBD66031 FKX66031:FKZ66031 FUT66031:FUV66031 GEP66031:GER66031 GOL66031:GON66031 GYH66031:GYJ66031 HID66031:HIF66031 HRZ66031:HSB66031 IBV66031:IBX66031 ILR66031:ILT66031 IVN66031:IVP66031 JFJ66031:JFL66031 JPF66031:JPH66031 JZB66031:JZD66031 KIX66031:KIZ66031 KST66031:KSV66031 LCP66031:LCR66031 LML66031:LMN66031 LWH66031:LWJ66031 MGD66031:MGF66031 MPZ66031:MQB66031 MZV66031:MZX66031 NJR66031:NJT66031 NTN66031:NTP66031 ODJ66031:ODL66031 ONF66031:ONH66031 OXB66031:OXD66031 PGX66031:PGZ66031 PQT66031:PQV66031 QAP66031:QAR66031 QKL66031:QKN66031 QUH66031:QUJ66031 RED66031:REF66031 RNZ66031:ROB66031 RXV66031:RXX66031 SHR66031:SHT66031 SRN66031:SRP66031 TBJ66031:TBL66031 TLF66031:TLH66031 TVB66031:TVD66031 UEX66031:UEZ66031 UOT66031:UOV66031 UYP66031:UYR66031 VIL66031:VIN66031 VSH66031:VSJ66031 WCD66031:WCF66031 WLZ66031:WMB66031 WVV66031:WVX66031 JJ131567:JL131567 TF131567:TH131567 ADB131567:ADD131567 AMX131567:AMZ131567 AWT131567:AWV131567 BGP131567:BGR131567 BQL131567:BQN131567 CAH131567:CAJ131567 CKD131567:CKF131567 CTZ131567:CUB131567 DDV131567:DDX131567 DNR131567:DNT131567 DXN131567:DXP131567 EHJ131567:EHL131567 ERF131567:ERH131567 FBB131567:FBD131567 FKX131567:FKZ131567 FUT131567:FUV131567 GEP131567:GER131567 GOL131567:GON131567 GYH131567:GYJ131567 HID131567:HIF131567 HRZ131567:HSB131567 IBV131567:IBX131567 ILR131567:ILT131567 IVN131567:IVP131567 JFJ131567:JFL131567 JPF131567:JPH131567 JZB131567:JZD131567 KIX131567:KIZ131567 KST131567:KSV131567 LCP131567:LCR131567 LML131567:LMN131567 LWH131567:LWJ131567 MGD131567:MGF131567 MPZ131567:MQB131567 MZV131567:MZX131567 NJR131567:NJT131567 NTN131567:NTP131567 ODJ131567:ODL131567 ONF131567:ONH131567 OXB131567:OXD131567 PGX131567:PGZ131567 PQT131567:PQV131567 QAP131567:QAR131567 QKL131567:QKN131567 QUH131567:QUJ131567 RED131567:REF131567 RNZ131567:ROB131567 RXV131567:RXX131567 SHR131567:SHT131567 SRN131567:SRP131567 TBJ131567:TBL131567 TLF131567:TLH131567 TVB131567:TVD131567 UEX131567:UEZ131567 UOT131567:UOV131567 UYP131567:UYR131567 VIL131567:VIN131567 VSH131567:VSJ131567 WCD131567:WCF131567 WLZ131567:WMB131567 WVV131567:WVX131567 JJ197103:JL197103 TF197103:TH197103 ADB197103:ADD197103 AMX197103:AMZ197103 AWT197103:AWV197103 BGP197103:BGR197103 BQL197103:BQN197103 CAH197103:CAJ197103 CKD197103:CKF197103 CTZ197103:CUB197103 DDV197103:DDX197103 DNR197103:DNT197103 DXN197103:DXP197103 EHJ197103:EHL197103 ERF197103:ERH197103 FBB197103:FBD197103 FKX197103:FKZ197103 FUT197103:FUV197103 GEP197103:GER197103 GOL197103:GON197103 GYH197103:GYJ197103 HID197103:HIF197103 HRZ197103:HSB197103 IBV197103:IBX197103 ILR197103:ILT197103 IVN197103:IVP197103 JFJ197103:JFL197103 JPF197103:JPH197103 JZB197103:JZD197103 KIX197103:KIZ197103 KST197103:KSV197103 LCP197103:LCR197103 LML197103:LMN197103 LWH197103:LWJ197103 MGD197103:MGF197103 MPZ197103:MQB197103 MZV197103:MZX197103 NJR197103:NJT197103 NTN197103:NTP197103 ODJ197103:ODL197103 ONF197103:ONH197103 OXB197103:OXD197103 PGX197103:PGZ197103 PQT197103:PQV197103 QAP197103:QAR197103 QKL197103:QKN197103 QUH197103:QUJ197103 RED197103:REF197103 RNZ197103:ROB197103 RXV197103:RXX197103 SHR197103:SHT197103 SRN197103:SRP197103 TBJ197103:TBL197103 TLF197103:TLH197103 TVB197103:TVD197103 UEX197103:UEZ197103 UOT197103:UOV197103 UYP197103:UYR197103 VIL197103:VIN197103 VSH197103:VSJ197103 WCD197103:WCF197103 WLZ197103:WMB197103 WVV197103:WVX197103 JJ262639:JL262639 TF262639:TH262639 ADB262639:ADD262639 AMX262639:AMZ262639 AWT262639:AWV262639 BGP262639:BGR262639 BQL262639:BQN262639 CAH262639:CAJ262639 CKD262639:CKF262639 CTZ262639:CUB262639 DDV262639:DDX262639 DNR262639:DNT262639 DXN262639:DXP262639 EHJ262639:EHL262639 ERF262639:ERH262639 FBB262639:FBD262639 FKX262639:FKZ262639 FUT262639:FUV262639 GEP262639:GER262639 GOL262639:GON262639 GYH262639:GYJ262639 HID262639:HIF262639 HRZ262639:HSB262639 IBV262639:IBX262639 ILR262639:ILT262639 IVN262639:IVP262639 JFJ262639:JFL262639 JPF262639:JPH262639 JZB262639:JZD262639 KIX262639:KIZ262639 KST262639:KSV262639 LCP262639:LCR262639 LML262639:LMN262639 LWH262639:LWJ262639 MGD262639:MGF262639 MPZ262639:MQB262639 MZV262639:MZX262639 NJR262639:NJT262639 NTN262639:NTP262639 ODJ262639:ODL262639 ONF262639:ONH262639 OXB262639:OXD262639 PGX262639:PGZ262639 PQT262639:PQV262639 QAP262639:QAR262639 QKL262639:QKN262639 QUH262639:QUJ262639 RED262639:REF262639 RNZ262639:ROB262639 RXV262639:RXX262639 SHR262639:SHT262639 SRN262639:SRP262639 TBJ262639:TBL262639 TLF262639:TLH262639 TVB262639:TVD262639 UEX262639:UEZ262639 UOT262639:UOV262639 UYP262639:UYR262639 VIL262639:VIN262639 VSH262639:VSJ262639 WCD262639:WCF262639 WLZ262639:WMB262639 WVV262639:WVX262639 JJ328175:JL328175 TF328175:TH328175 ADB328175:ADD328175 AMX328175:AMZ328175 AWT328175:AWV328175 BGP328175:BGR328175 BQL328175:BQN328175 CAH328175:CAJ328175 CKD328175:CKF328175 CTZ328175:CUB328175 DDV328175:DDX328175 DNR328175:DNT328175 DXN328175:DXP328175 EHJ328175:EHL328175 ERF328175:ERH328175 FBB328175:FBD328175 FKX328175:FKZ328175 FUT328175:FUV328175 GEP328175:GER328175 GOL328175:GON328175 GYH328175:GYJ328175 HID328175:HIF328175 HRZ328175:HSB328175 IBV328175:IBX328175 ILR328175:ILT328175 IVN328175:IVP328175 JFJ328175:JFL328175 JPF328175:JPH328175 JZB328175:JZD328175 KIX328175:KIZ328175 KST328175:KSV328175 LCP328175:LCR328175 LML328175:LMN328175 LWH328175:LWJ328175 MGD328175:MGF328175 MPZ328175:MQB328175 MZV328175:MZX328175 NJR328175:NJT328175 NTN328175:NTP328175 ODJ328175:ODL328175 ONF328175:ONH328175 OXB328175:OXD328175 PGX328175:PGZ328175 PQT328175:PQV328175 QAP328175:QAR328175 QKL328175:QKN328175 QUH328175:QUJ328175 RED328175:REF328175 RNZ328175:ROB328175 RXV328175:RXX328175 SHR328175:SHT328175 SRN328175:SRP328175 TBJ328175:TBL328175 TLF328175:TLH328175 TVB328175:TVD328175 UEX328175:UEZ328175 UOT328175:UOV328175 UYP328175:UYR328175 VIL328175:VIN328175 VSH328175:VSJ328175 WCD328175:WCF328175 WLZ328175:WMB328175 WVV328175:WVX328175 JJ393711:JL393711 TF393711:TH393711 ADB393711:ADD393711 AMX393711:AMZ393711 AWT393711:AWV393711 BGP393711:BGR393711 BQL393711:BQN393711 CAH393711:CAJ393711 CKD393711:CKF393711 CTZ393711:CUB393711 DDV393711:DDX393711 DNR393711:DNT393711 DXN393711:DXP393711 EHJ393711:EHL393711 ERF393711:ERH393711 FBB393711:FBD393711 FKX393711:FKZ393711 FUT393711:FUV393711 GEP393711:GER393711 GOL393711:GON393711 GYH393711:GYJ393711 HID393711:HIF393711 HRZ393711:HSB393711 IBV393711:IBX393711 ILR393711:ILT393711 IVN393711:IVP393711 JFJ393711:JFL393711 JPF393711:JPH393711 JZB393711:JZD393711 KIX393711:KIZ393711 KST393711:KSV393711 LCP393711:LCR393711 LML393711:LMN393711 LWH393711:LWJ393711 MGD393711:MGF393711 MPZ393711:MQB393711 MZV393711:MZX393711 NJR393711:NJT393711 NTN393711:NTP393711 ODJ393711:ODL393711 ONF393711:ONH393711 OXB393711:OXD393711 PGX393711:PGZ393711 PQT393711:PQV393711 QAP393711:QAR393711 QKL393711:QKN393711 QUH393711:QUJ393711 RED393711:REF393711 RNZ393711:ROB393711 RXV393711:RXX393711 SHR393711:SHT393711 SRN393711:SRP393711 TBJ393711:TBL393711 TLF393711:TLH393711 TVB393711:TVD393711 UEX393711:UEZ393711 UOT393711:UOV393711 UYP393711:UYR393711 VIL393711:VIN393711 VSH393711:VSJ393711 WCD393711:WCF393711 WLZ393711:WMB393711 WVV393711:WVX393711 JJ459247:JL459247 TF459247:TH459247 ADB459247:ADD459247 AMX459247:AMZ459247 AWT459247:AWV459247 BGP459247:BGR459247 BQL459247:BQN459247 CAH459247:CAJ459247 CKD459247:CKF459247 CTZ459247:CUB459247 DDV459247:DDX459247 DNR459247:DNT459247 DXN459247:DXP459247 EHJ459247:EHL459247 ERF459247:ERH459247 FBB459247:FBD459247 FKX459247:FKZ459247 FUT459247:FUV459247 GEP459247:GER459247 GOL459247:GON459247 GYH459247:GYJ459247 HID459247:HIF459247 HRZ459247:HSB459247 IBV459247:IBX459247 ILR459247:ILT459247 IVN459247:IVP459247 JFJ459247:JFL459247 JPF459247:JPH459247 JZB459247:JZD459247 KIX459247:KIZ459247 KST459247:KSV459247 LCP459247:LCR459247 LML459247:LMN459247 LWH459247:LWJ459247 MGD459247:MGF459247 MPZ459247:MQB459247 MZV459247:MZX459247 NJR459247:NJT459247 NTN459247:NTP459247 ODJ459247:ODL459247 ONF459247:ONH459247 OXB459247:OXD459247 PGX459247:PGZ459247 PQT459247:PQV459247 QAP459247:QAR459247 QKL459247:QKN459247 QUH459247:QUJ459247 RED459247:REF459247 RNZ459247:ROB459247 RXV459247:RXX459247 SHR459247:SHT459247 SRN459247:SRP459247 TBJ459247:TBL459247 TLF459247:TLH459247 TVB459247:TVD459247 UEX459247:UEZ459247 UOT459247:UOV459247 UYP459247:UYR459247 VIL459247:VIN459247 VSH459247:VSJ459247 WCD459247:WCF459247 WLZ459247:WMB459247 WVV459247:WVX459247 JJ524783:JL524783 TF524783:TH524783 ADB524783:ADD524783 AMX524783:AMZ524783 AWT524783:AWV524783 BGP524783:BGR524783 BQL524783:BQN524783 CAH524783:CAJ524783 CKD524783:CKF524783 CTZ524783:CUB524783 DDV524783:DDX524783 DNR524783:DNT524783 DXN524783:DXP524783 EHJ524783:EHL524783 ERF524783:ERH524783 FBB524783:FBD524783 FKX524783:FKZ524783 FUT524783:FUV524783 GEP524783:GER524783 GOL524783:GON524783 GYH524783:GYJ524783 HID524783:HIF524783 HRZ524783:HSB524783 IBV524783:IBX524783 ILR524783:ILT524783 IVN524783:IVP524783 JFJ524783:JFL524783 JPF524783:JPH524783 JZB524783:JZD524783 KIX524783:KIZ524783 KST524783:KSV524783 LCP524783:LCR524783 LML524783:LMN524783 LWH524783:LWJ524783 MGD524783:MGF524783 MPZ524783:MQB524783 MZV524783:MZX524783 NJR524783:NJT524783 NTN524783:NTP524783 ODJ524783:ODL524783 ONF524783:ONH524783 OXB524783:OXD524783 PGX524783:PGZ524783 PQT524783:PQV524783 QAP524783:QAR524783 QKL524783:QKN524783 QUH524783:QUJ524783 RED524783:REF524783 RNZ524783:ROB524783 RXV524783:RXX524783 SHR524783:SHT524783 SRN524783:SRP524783 TBJ524783:TBL524783 TLF524783:TLH524783 TVB524783:TVD524783 UEX524783:UEZ524783 UOT524783:UOV524783 UYP524783:UYR524783 VIL524783:VIN524783 VSH524783:VSJ524783 WCD524783:WCF524783 WLZ524783:WMB524783 WVV524783:WVX524783 JJ590319:JL590319 TF590319:TH590319 ADB590319:ADD590319 AMX590319:AMZ590319 AWT590319:AWV590319 BGP590319:BGR590319 BQL590319:BQN590319 CAH590319:CAJ590319 CKD590319:CKF590319 CTZ590319:CUB590319 DDV590319:DDX590319 DNR590319:DNT590319 DXN590319:DXP590319 EHJ590319:EHL590319 ERF590319:ERH590319 FBB590319:FBD590319 FKX590319:FKZ590319 FUT590319:FUV590319 GEP590319:GER590319 GOL590319:GON590319 GYH590319:GYJ590319 HID590319:HIF590319 HRZ590319:HSB590319 IBV590319:IBX590319 ILR590319:ILT590319 IVN590319:IVP590319 JFJ590319:JFL590319 JPF590319:JPH590319 JZB590319:JZD590319 KIX590319:KIZ590319 KST590319:KSV590319 LCP590319:LCR590319 LML590319:LMN590319 LWH590319:LWJ590319 MGD590319:MGF590319 MPZ590319:MQB590319 MZV590319:MZX590319 NJR590319:NJT590319 NTN590319:NTP590319 ODJ590319:ODL590319 ONF590319:ONH590319 OXB590319:OXD590319 PGX590319:PGZ590319 PQT590319:PQV590319 QAP590319:QAR590319 QKL590319:QKN590319 QUH590319:QUJ590319 RED590319:REF590319 RNZ590319:ROB590319 RXV590319:RXX590319 SHR590319:SHT590319 SRN590319:SRP590319 TBJ590319:TBL590319 TLF590319:TLH590319 TVB590319:TVD590319 UEX590319:UEZ590319 UOT590319:UOV590319 UYP590319:UYR590319 VIL590319:VIN590319 VSH590319:VSJ590319 WCD590319:WCF590319 WLZ590319:WMB590319 WVV590319:WVX590319 JJ655855:JL655855 TF655855:TH655855 ADB655855:ADD655855 AMX655855:AMZ655855 AWT655855:AWV655855 BGP655855:BGR655855 BQL655855:BQN655855 CAH655855:CAJ655855 CKD655855:CKF655855 CTZ655855:CUB655855 DDV655855:DDX655855 DNR655855:DNT655855 DXN655855:DXP655855 EHJ655855:EHL655855 ERF655855:ERH655855 FBB655855:FBD655855 FKX655855:FKZ655855 FUT655855:FUV655855 GEP655855:GER655855 GOL655855:GON655855 GYH655855:GYJ655855 HID655855:HIF655855 HRZ655855:HSB655855 IBV655855:IBX655855 ILR655855:ILT655855 IVN655855:IVP655855 JFJ655855:JFL655855 JPF655855:JPH655855 JZB655855:JZD655855 KIX655855:KIZ655855 KST655855:KSV655855 LCP655855:LCR655855 LML655855:LMN655855 LWH655855:LWJ655855 MGD655855:MGF655855 MPZ655855:MQB655855 MZV655855:MZX655855 NJR655855:NJT655855 NTN655855:NTP655855 ODJ655855:ODL655855 ONF655855:ONH655855 OXB655855:OXD655855 PGX655855:PGZ655855 PQT655855:PQV655855 QAP655855:QAR655855 QKL655855:QKN655855 QUH655855:QUJ655855 RED655855:REF655855 RNZ655855:ROB655855 RXV655855:RXX655855 SHR655855:SHT655855 SRN655855:SRP655855 TBJ655855:TBL655855 TLF655855:TLH655855 TVB655855:TVD655855 UEX655855:UEZ655855 UOT655855:UOV655855 UYP655855:UYR655855 VIL655855:VIN655855 VSH655855:VSJ655855 WCD655855:WCF655855 WLZ655855:WMB655855 WVV655855:WVX655855 JJ721391:JL721391 TF721391:TH721391 ADB721391:ADD721391 AMX721391:AMZ721391 AWT721391:AWV721391 BGP721391:BGR721391 BQL721391:BQN721391 CAH721391:CAJ721391 CKD721391:CKF721391 CTZ721391:CUB721391 DDV721391:DDX721391 DNR721391:DNT721391 DXN721391:DXP721391 EHJ721391:EHL721391 ERF721391:ERH721391 FBB721391:FBD721391 FKX721391:FKZ721391 FUT721391:FUV721391 GEP721391:GER721391 GOL721391:GON721391 GYH721391:GYJ721391 HID721391:HIF721391 HRZ721391:HSB721391 IBV721391:IBX721391 ILR721391:ILT721391 IVN721391:IVP721391 JFJ721391:JFL721391 JPF721391:JPH721391 JZB721391:JZD721391 KIX721391:KIZ721391 KST721391:KSV721391 LCP721391:LCR721391 LML721391:LMN721391 LWH721391:LWJ721391 MGD721391:MGF721391 MPZ721391:MQB721391 MZV721391:MZX721391 NJR721391:NJT721391 NTN721391:NTP721391 ODJ721391:ODL721391 ONF721391:ONH721391 OXB721391:OXD721391 PGX721391:PGZ721391 PQT721391:PQV721391 QAP721391:QAR721391 QKL721391:QKN721391 QUH721391:QUJ721391 RED721391:REF721391 RNZ721391:ROB721391 RXV721391:RXX721391 SHR721391:SHT721391 SRN721391:SRP721391 TBJ721391:TBL721391 TLF721391:TLH721391 TVB721391:TVD721391 UEX721391:UEZ721391 UOT721391:UOV721391 UYP721391:UYR721391 VIL721391:VIN721391 VSH721391:VSJ721391 WCD721391:WCF721391 WLZ721391:WMB721391 WVV721391:WVX721391 JJ786927:JL786927 TF786927:TH786927 ADB786927:ADD786927 AMX786927:AMZ786927 AWT786927:AWV786927 BGP786927:BGR786927 BQL786927:BQN786927 CAH786927:CAJ786927 CKD786927:CKF786927 CTZ786927:CUB786927 DDV786927:DDX786927 DNR786927:DNT786927 DXN786927:DXP786927 EHJ786927:EHL786927 ERF786927:ERH786927 FBB786927:FBD786927 FKX786927:FKZ786927 FUT786927:FUV786927 GEP786927:GER786927 GOL786927:GON786927 GYH786927:GYJ786927 HID786927:HIF786927 HRZ786927:HSB786927 IBV786927:IBX786927 ILR786927:ILT786927 IVN786927:IVP786927 JFJ786927:JFL786927 JPF786927:JPH786927 JZB786927:JZD786927 KIX786927:KIZ786927 KST786927:KSV786927 LCP786927:LCR786927 LML786927:LMN786927 LWH786927:LWJ786927 MGD786927:MGF786927 MPZ786927:MQB786927 MZV786927:MZX786927 NJR786927:NJT786927 NTN786927:NTP786927 ODJ786927:ODL786927 ONF786927:ONH786927 OXB786927:OXD786927 PGX786927:PGZ786927 PQT786927:PQV786927 QAP786927:QAR786927 QKL786927:QKN786927 QUH786927:QUJ786927 RED786927:REF786927 RNZ786927:ROB786927 RXV786927:RXX786927 SHR786927:SHT786927 SRN786927:SRP786927 TBJ786927:TBL786927 TLF786927:TLH786927 TVB786927:TVD786927 UEX786927:UEZ786927 UOT786927:UOV786927 UYP786927:UYR786927 VIL786927:VIN786927 VSH786927:VSJ786927 WCD786927:WCF786927 WLZ786927:WMB786927 WVV786927:WVX786927 JJ852463:JL852463 TF852463:TH852463 ADB852463:ADD852463 AMX852463:AMZ852463 AWT852463:AWV852463 BGP852463:BGR852463 BQL852463:BQN852463 CAH852463:CAJ852463 CKD852463:CKF852463 CTZ852463:CUB852463 DDV852463:DDX852463 DNR852463:DNT852463 DXN852463:DXP852463 EHJ852463:EHL852463 ERF852463:ERH852463 FBB852463:FBD852463 FKX852463:FKZ852463 FUT852463:FUV852463 GEP852463:GER852463 GOL852463:GON852463 GYH852463:GYJ852463 HID852463:HIF852463 HRZ852463:HSB852463 IBV852463:IBX852463 ILR852463:ILT852463 IVN852463:IVP852463 JFJ852463:JFL852463 JPF852463:JPH852463 JZB852463:JZD852463 KIX852463:KIZ852463 KST852463:KSV852463 LCP852463:LCR852463 LML852463:LMN852463 LWH852463:LWJ852463 MGD852463:MGF852463 MPZ852463:MQB852463 MZV852463:MZX852463 NJR852463:NJT852463 NTN852463:NTP852463 ODJ852463:ODL852463 ONF852463:ONH852463 OXB852463:OXD852463 PGX852463:PGZ852463 PQT852463:PQV852463 QAP852463:QAR852463 QKL852463:QKN852463 QUH852463:QUJ852463 RED852463:REF852463 RNZ852463:ROB852463 RXV852463:RXX852463 SHR852463:SHT852463 SRN852463:SRP852463 TBJ852463:TBL852463 TLF852463:TLH852463 TVB852463:TVD852463 UEX852463:UEZ852463 UOT852463:UOV852463 UYP852463:UYR852463 VIL852463:VIN852463 VSH852463:VSJ852463 WCD852463:WCF852463 WLZ852463:WMB852463 WVV852463:WVX852463 JJ917999:JL917999 TF917999:TH917999 ADB917999:ADD917999 AMX917999:AMZ917999 AWT917999:AWV917999 BGP917999:BGR917999 BQL917999:BQN917999 CAH917999:CAJ917999 CKD917999:CKF917999 CTZ917999:CUB917999 DDV917999:DDX917999 DNR917999:DNT917999 DXN917999:DXP917999 EHJ917999:EHL917999 ERF917999:ERH917999 FBB917999:FBD917999 FKX917999:FKZ917999 FUT917999:FUV917999 GEP917999:GER917999 GOL917999:GON917999 GYH917999:GYJ917999 HID917999:HIF917999 HRZ917999:HSB917999 IBV917999:IBX917999 ILR917999:ILT917999 IVN917999:IVP917999 JFJ917999:JFL917999 JPF917999:JPH917999 JZB917999:JZD917999 KIX917999:KIZ917999 KST917999:KSV917999 LCP917999:LCR917999 LML917999:LMN917999 LWH917999:LWJ917999 MGD917999:MGF917999 MPZ917999:MQB917999 MZV917999:MZX917999 NJR917999:NJT917999 NTN917999:NTP917999 ODJ917999:ODL917999 ONF917999:ONH917999 OXB917999:OXD917999 PGX917999:PGZ917999 PQT917999:PQV917999 QAP917999:QAR917999 QKL917999:QKN917999 QUH917999:QUJ917999 RED917999:REF917999 RNZ917999:ROB917999 RXV917999:RXX917999 SHR917999:SHT917999 SRN917999:SRP917999 TBJ917999:TBL917999 TLF917999:TLH917999 TVB917999:TVD917999 UEX917999:UEZ917999 UOT917999:UOV917999 UYP917999:UYR917999 VIL917999:VIN917999 VSH917999:VSJ917999 WCD917999:WCF917999 WLZ917999:WMB917999 WVV917999:WVX917999 JJ983535:JL983535 TF983535:TH983535 ADB983535:ADD983535 AMX983535:AMZ983535 AWT983535:AWV983535 BGP983535:BGR983535 BQL983535:BQN983535 CAH983535:CAJ983535 CKD983535:CKF983535 CTZ983535:CUB983535 DDV983535:DDX983535 DNR983535:DNT983535 DXN983535:DXP983535 EHJ983535:EHL983535 ERF983535:ERH983535 FBB983535:FBD983535 FKX983535:FKZ983535 FUT983535:FUV983535 GEP983535:GER983535 GOL983535:GON983535 GYH983535:GYJ983535 HID983535:HIF983535 HRZ983535:HSB983535 IBV983535:IBX983535 ILR983535:ILT983535 IVN983535:IVP983535 JFJ983535:JFL983535 JPF983535:JPH983535 JZB983535:JZD983535 KIX983535:KIZ983535 KST983535:KSV983535 LCP983535:LCR983535 LML983535:LMN983535 LWH983535:LWJ983535 MGD983535:MGF983535 MPZ983535:MQB983535 MZV983535:MZX983535 NJR983535:NJT983535 NTN983535:NTP983535 ODJ983535:ODL983535 ONF983535:ONH983535 OXB983535:OXD983535 PGX983535:PGZ983535 PQT983535:PQV983535 QAP983535:QAR983535 QKL983535:QKN983535 QUH983535:QUJ983535 RED983535:REF983535 RNZ983535:ROB983535 RXV983535:RXX983535 SHR983535:SHT983535 SRN983535:SRP983535 TBJ983535:TBL983535 TLF983535:TLH983535 TVB983535:TVD983535 UEX983535:UEZ983535 UOT983535:UOV983535 UYP983535:UYR983535 VIL983535:VIN983535 VSH983535:VSJ983535 WCD983535:WCF983535 WLZ983535:WMB983535 WVV983535:WVX983535 Q66032:Q66033 JL66032:JL66033 TH66032:TH66033 ADD66032:ADD66033 AMZ66032:AMZ66033 AWV66032:AWV66033 BGR66032:BGR66033 BQN66032:BQN66033 CAJ66032:CAJ66033 CKF66032:CKF66033 CUB66032:CUB66033 DDX66032:DDX66033 DNT66032:DNT66033 DXP66032:DXP66033 EHL66032:EHL66033 ERH66032:ERH66033 FBD66032:FBD66033 FKZ66032:FKZ66033 FUV66032:FUV66033 GER66032:GER66033 GON66032:GON66033 GYJ66032:GYJ66033 HIF66032:HIF66033 HSB66032:HSB66033 IBX66032:IBX66033 ILT66032:ILT66033 IVP66032:IVP66033 JFL66032:JFL66033 JPH66032:JPH66033 JZD66032:JZD66033 KIZ66032:KIZ66033 KSV66032:KSV66033 LCR66032:LCR66033 LMN66032:LMN66033 LWJ66032:LWJ66033 MGF66032:MGF66033 MQB66032:MQB66033 MZX66032:MZX66033 NJT66032:NJT66033 NTP66032:NTP66033 ODL66032:ODL66033 ONH66032:ONH66033 OXD66032:OXD66033 PGZ66032:PGZ66033 PQV66032:PQV66033 QAR66032:QAR66033 QKN66032:QKN66033 QUJ66032:QUJ66033 REF66032:REF66033 ROB66032:ROB66033 RXX66032:RXX66033 SHT66032:SHT66033 SRP66032:SRP66033 TBL66032:TBL66033 TLH66032:TLH66033 TVD66032:TVD66033 UEZ66032:UEZ66033 UOV66032:UOV66033 UYR66032:UYR66033 VIN66032:VIN66033 VSJ66032:VSJ66033 WCF66032:WCF66033 WMB66032:WMB66033 WVX66032:WVX66033 Q131568:Q131569 JL131568:JL131569 TH131568:TH131569 ADD131568:ADD131569 AMZ131568:AMZ131569 AWV131568:AWV131569 BGR131568:BGR131569 BQN131568:BQN131569 CAJ131568:CAJ131569 CKF131568:CKF131569 CUB131568:CUB131569 DDX131568:DDX131569 DNT131568:DNT131569 DXP131568:DXP131569 EHL131568:EHL131569 ERH131568:ERH131569 FBD131568:FBD131569 FKZ131568:FKZ131569 FUV131568:FUV131569 GER131568:GER131569 GON131568:GON131569 GYJ131568:GYJ131569 HIF131568:HIF131569 HSB131568:HSB131569 IBX131568:IBX131569 ILT131568:ILT131569 IVP131568:IVP131569 JFL131568:JFL131569 JPH131568:JPH131569 JZD131568:JZD131569 KIZ131568:KIZ131569 KSV131568:KSV131569 LCR131568:LCR131569 LMN131568:LMN131569 LWJ131568:LWJ131569 MGF131568:MGF131569 MQB131568:MQB131569 MZX131568:MZX131569 NJT131568:NJT131569 NTP131568:NTP131569 ODL131568:ODL131569 ONH131568:ONH131569 OXD131568:OXD131569 PGZ131568:PGZ131569 PQV131568:PQV131569 QAR131568:QAR131569 QKN131568:QKN131569 QUJ131568:QUJ131569 REF131568:REF131569 ROB131568:ROB131569 RXX131568:RXX131569 SHT131568:SHT131569 SRP131568:SRP131569 TBL131568:TBL131569 TLH131568:TLH131569 TVD131568:TVD131569 UEZ131568:UEZ131569 UOV131568:UOV131569 UYR131568:UYR131569 VIN131568:VIN131569 VSJ131568:VSJ131569 WCF131568:WCF131569 WMB131568:WMB131569 WVX131568:WVX131569 Q197104:Q197105 JL197104:JL197105 TH197104:TH197105 ADD197104:ADD197105 AMZ197104:AMZ197105 AWV197104:AWV197105 BGR197104:BGR197105 BQN197104:BQN197105 CAJ197104:CAJ197105 CKF197104:CKF197105 CUB197104:CUB197105 DDX197104:DDX197105 DNT197104:DNT197105 DXP197104:DXP197105 EHL197104:EHL197105 ERH197104:ERH197105 FBD197104:FBD197105 FKZ197104:FKZ197105 FUV197104:FUV197105 GER197104:GER197105 GON197104:GON197105 GYJ197104:GYJ197105 HIF197104:HIF197105 HSB197104:HSB197105 IBX197104:IBX197105 ILT197104:ILT197105 IVP197104:IVP197105 JFL197104:JFL197105 JPH197104:JPH197105 JZD197104:JZD197105 KIZ197104:KIZ197105 KSV197104:KSV197105 LCR197104:LCR197105 LMN197104:LMN197105 LWJ197104:LWJ197105 MGF197104:MGF197105 MQB197104:MQB197105 MZX197104:MZX197105 NJT197104:NJT197105 NTP197104:NTP197105 ODL197104:ODL197105 ONH197104:ONH197105 OXD197104:OXD197105 PGZ197104:PGZ197105 PQV197104:PQV197105 QAR197104:QAR197105 QKN197104:QKN197105 QUJ197104:QUJ197105 REF197104:REF197105 ROB197104:ROB197105 RXX197104:RXX197105 SHT197104:SHT197105 SRP197104:SRP197105 TBL197104:TBL197105 TLH197104:TLH197105 TVD197104:TVD197105 UEZ197104:UEZ197105 UOV197104:UOV197105 UYR197104:UYR197105 VIN197104:VIN197105 VSJ197104:VSJ197105 WCF197104:WCF197105 WMB197104:WMB197105 WVX197104:WVX197105 Q262640:Q262641 JL262640:JL262641 TH262640:TH262641 ADD262640:ADD262641 AMZ262640:AMZ262641 AWV262640:AWV262641 BGR262640:BGR262641 BQN262640:BQN262641 CAJ262640:CAJ262641 CKF262640:CKF262641 CUB262640:CUB262641 DDX262640:DDX262641 DNT262640:DNT262641 DXP262640:DXP262641 EHL262640:EHL262641 ERH262640:ERH262641 FBD262640:FBD262641 FKZ262640:FKZ262641 FUV262640:FUV262641 GER262640:GER262641 GON262640:GON262641 GYJ262640:GYJ262641 HIF262640:HIF262641 HSB262640:HSB262641 IBX262640:IBX262641 ILT262640:ILT262641 IVP262640:IVP262641 JFL262640:JFL262641 JPH262640:JPH262641 JZD262640:JZD262641 KIZ262640:KIZ262641 KSV262640:KSV262641 LCR262640:LCR262641 LMN262640:LMN262641 LWJ262640:LWJ262641 MGF262640:MGF262641 MQB262640:MQB262641 MZX262640:MZX262641 NJT262640:NJT262641 NTP262640:NTP262641 ODL262640:ODL262641 ONH262640:ONH262641 OXD262640:OXD262641 PGZ262640:PGZ262641 PQV262640:PQV262641 QAR262640:QAR262641 QKN262640:QKN262641 QUJ262640:QUJ262641 REF262640:REF262641 ROB262640:ROB262641 RXX262640:RXX262641 SHT262640:SHT262641 SRP262640:SRP262641 TBL262640:TBL262641 TLH262640:TLH262641 TVD262640:TVD262641 UEZ262640:UEZ262641 UOV262640:UOV262641 UYR262640:UYR262641 VIN262640:VIN262641 VSJ262640:VSJ262641 WCF262640:WCF262641 WMB262640:WMB262641 WVX262640:WVX262641 Q328176:Q328177 JL328176:JL328177 TH328176:TH328177 ADD328176:ADD328177 AMZ328176:AMZ328177 AWV328176:AWV328177 BGR328176:BGR328177 BQN328176:BQN328177 CAJ328176:CAJ328177 CKF328176:CKF328177 CUB328176:CUB328177 DDX328176:DDX328177 DNT328176:DNT328177 DXP328176:DXP328177 EHL328176:EHL328177 ERH328176:ERH328177 FBD328176:FBD328177 FKZ328176:FKZ328177 FUV328176:FUV328177 GER328176:GER328177 GON328176:GON328177 GYJ328176:GYJ328177 HIF328176:HIF328177 HSB328176:HSB328177 IBX328176:IBX328177 ILT328176:ILT328177 IVP328176:IVP328177 JFL328176:JFL328177 JPH328176:JPH328177 JZD328176:JZD328177 KIZ328176:KIZ328177 KSV328176:KSV328177 LCR328176:LCR328177 LMN328176:LMN328177 LWJ328176:LWJ328177 MGF328176:MGF328177 MQB328176:MQB328177 MZX328176:MZX328177 NJT328176:NJT328177 NTP328176:NTP328177 ODL328176:ODL328177 ONH328176:ONH328177 OXD328176:OXD328177 PGZ328176:PGZ328177 PQV328176:PQV328177 QAR328176:QAR328177 QKN328176:QKN328177 QUJ328176:QUJ328177 REF328176:REF328177 ROB328176:ROB328177 RXX328176:RXX328177 SHT328176:SHT328177 SRP328176:SRP328177 TBL328176:TBL328177 TLH328176:TLH328177 TVD328176:TVD328177 UEZ328176:UEZ328177 UOV328176:UOV328177 UYR328176:UYR328177 VIN328176:VIN328177 VSJ328176:VSJ328177 WCF328176:WCF328177 WMB328176:WMB328177 WVX328176:WVX328177 Q393712:Q393713 JL393712:JL393713 TH393712:TH393713 ADD393712:ADD393713 AMZ393712:AMZ393713 AWV393712:AWV393713 BGR393712:BGR393713 BQN393712:BQN393713 CAJ393712:CAJ393713 CKF393712:CKF393713 CUB393712:CUB393713 DDX393712:DDX393713 DNT393712:DNT393713 DXP393712:DXP393713 EHL393712:EHL393713 ERH393712:ERH393713 FBD393712:FBD393713 FKZ393712:FKZ393713 FUV393712:FUV393713 GER393712:GER393713 GON393712:GON393713 GYJ393712:GYJ393713 HIF393712:HIF393713 HSB393712:HSB393713 IBX393712:IBX393713 ILT393712:ILT393713 IVP393712:IVP393713 JFL393712:JFL393713 JPH393712:JPH393713 JZD393712:JZD393713 KIZ393712:KIZ393713 KSV393712:KSV393713 LCR393712:LCR393713 LMN393712:LMN393713 LWJ393712:LWJ393713 MGF393712:MGF393713 MQB393712:MQB393713 MZX393712:MZX393713 NJT393712:NJT393713 NTP393712:NTP393713 ODL393712:ODL393713 ONH393712:ONH393713 OXD393712:OXD393713 PGZ393712:PGZ393713 PQV393712:PQV393713 QAR393712:QAR393713 QKN393712:QKN393713 QUJ393712:QUJ393713 REF393712:REF393713 ROB393712:ROB393713 RXX393712:RXX393713 SHT393712:SHT393713 SRP393712:SRP393713 TBL393712:TBL393713 TLH393712:TLH393713 TVD393712:TVD393713 UEZ393712:UEZ393713 UOV393712:UOV393713 UYR393712:UYR393713 VIN393712:VIN393713 VSJ393712:VSJ393713 WCF393712:WCF393713 WMB393712:WMB393713 WVX393712:WVX393713 Q459248:Q459249 JL459248:JL459249 TH459248:TH459249 ADD459248:ADD459249 AMZ459248:AMZ459249 AWV459248:AWV459249 BGR459248:BGR459249 BQN459248:BQN459249 CAJ459248:CAJ459249 CKF459248:CKF459249 CUB459248:CUB459249 DDX459248:DDX459249 DNT459248:DNT459249 DXP459248:DXP459249 EHL459248:EHL459249 ERH459248:ERH459249 FBD459248:FBD459249 FKZ459248:FKZ459249 FUV459248:FUV459249 GER459248:GER459249 GON459248:GON459249 GYJ459248:GYJ459249 HIF459248:HIF459249 HSB459248:HSB459249 IBX459248:IBX459249 ILT459248:ILT459249 IVP459248:IVP459249 JFL459248:JFL459249 JPH459248:JPH459249 JZD459248:JZD459249 KIZ459248:KIZ459249 KSV459248:KSV459249 LCR459248:LCR459249 LMN459248:LMN459249 LWJ459248:LWJ459249 MGF459248:MGF459249 MQB459248:MQB459249 MZX459248:MZX459249 NJT459248:NJT459249 NTP459248:NTP459249 ODL459248:ODL459249 ONH459248:ONH459249 OXD459248:OXD459249 PGZ459248:PGZ459249 PQV459248:PQV459249 QAR459248:QAR459249 QKN459248:QKN459249 QUJ459248:QUJ459249 REF459248:REF459249 ROB459248:ROB459249 RXX459248:RXX459249 SHT459248:SHT459249 SRP459248:SRP459249 TBL459248:TBL459249 TLH459248:TLH459249 TVD459248:TVD459249 UEZ459248:UEZ459249 UOV459248:UOV459249 UYR459248:UYR459249 VIN459248:VIN459249 VSJ459248:VSJ459249 WCF459248:WCF459249 WMB459248:WMB459249 WVX459248:WVX459249 Q524784:Q524785 JL524784:JL524785 TH524784:TH524785 ADD524784:ADD524785 AMZ524784:AMZ524785 AWV524784:AWV524785 BGR524784:BGR524785 BQN524784:BQN524785 CAJ524784:CAJ524785 CKF524784:CKF524785 CUB524784:CUB524785 DDX524784:DDX524785 DNT524784:DNT524785 DXP524784:DXP524785 EHL524784:EHL524785 ERH524784:ERH524785 FBD524784:FBD524785 FKZ524784:FKZ524785 FUV524784:FUV524785 GER524784:GER524785 GON524784:GON524785 GYJ524784:GYJ524785 HIF524784:HIF524785 HSB524784:HSB524785 IBX524784:IBX524785 ILT524784:ILT524785 IVP524784:IVP524785 JFL524784:JFL524785 JPH524784:JPH524785 JZD524784:JZD524785 KIZ524784:KIZ524785 KSV524784:KSV524785 LCR524784:LCR524785 LMN524784:LMN524785 LWJ524784:LWJ524785 MGF524784:MGF524785 MQB524784:MQB524785 MZX524784:MZX524785 NJT524784:NJT524785 NTP524784:NTP524785 ODL524784:ODL524785 ONH524784:ONH524785 OXD524784:OXD524785 PGZ524784:PGZ524785 PQV524784:PQV524785 QAR524784:QAR524785 QKN524784:QKN524785 QUJ524784:QUJ524785 REF524784:REF524785 ROB524784:ROB524785 RXX524784:RXX524785 SHT524784:SHT524785 SRP524784:SRP524785 TBL524784:TBL524785 TLH524784:TLH524785 TVD524784:TVD524785 UEZ524784:UEZ524785 UOV524784:UOV524785 UYR524784:UYR524785 VIN524784:VIN524785 VSJ524784:VSJ524785 WCF524784:WCF524785 WMB524784:WMB524785 WVX524784:WVX524785 Q590320:Q590321 JL590320:JL590321 TH590320:TH590321 ADD590320:ADD590321 AMZ590320:AMZ590321 AWV590320:AWV590321 BGR590320:BGR590321 BQN590320:BQN590321 CAJ590320:CAJ590321 CKF590320:CKF590321 CUB590320:CUB590321 DDX590320:DDX590321 DNT590320:DNT590321 DXP590320:DXP590321 EHL590320:EHL590321 ERH590320:ERH590321 FBD590320:FBD590321 FKZ590320:FKZ590321 FUV590320:FUV590321 GER590320:GER590321 GON590320:GON590321 GYJ590320:GYJ590321 HIF590320:HIF590321 HSB590320:HSB590321 IBX590320:IBX590321 ILT590320:ILT590321 IVP590320:IVP590321 JFL590320:JFL590321 JPH590320:JPH590321 JZD590320:JZD590321 KIZ590320:KIZ590321 KSV590320:KSV590321 LCR590320:LCR590321 LMN590320:LMN590321 LWJ590320:LWJ590321 MGF590320:MGF590321 MQB590320:MQB590321 MZX590320:MZX590321 NJT590320:NJT590321 NTP590320:NTP590321 ODL590320:ODL590321 ONH590320:ONH590321 OXD590320:OXD590321 PGZ590320:PGZ590321 PQV590320:PQV590321 QAR590320:QAR590321 QKN590320:QKN590321 QUJ590320:QUJ590321 REF590320:REF590321 ROB590320:ROB590321 RXX590320:RXX590321 SHT590320:SHT590321 SRP590320:SRP590321 TBL590320:TBL590321 TLH590320:TLH590321 TVD590320:TVD590321 UEZ590320:UEZ590321 UOV590320:UOV590321 UYR590320:UYR590321 VIN590320:VIN590321 VSJ590320:VSJ590321 WCF590320:WCF590321 WMB590320:WMB590321 WVX590320:WVX590321 Q655856:Q655857 JL655856:JL655857 TH655856:TH655857 ADD655856:ADD655857 AMZ655856:AMZ655857 AWV655856:AWV655857 BGR655856:BGR655857 BQN655856:BQN655857 CAJ655856:CAJ655857 CKF655856:CKF655857 CUB655856:CUB655857 DDX655856:DDX655857 DNT655856:DNT655857 DXP655856:DXP655857 EHL655856:EHL655857 ERH655856:ERH655857 FBD655856:FBD655857 FKZ655856:FKZ655857 FUV655856:FUV655857 GER655856:GER655857 GON655856:GON655857 GYJ655856:GYJ655857 HIF655856:HIF655857 HSB655856:HSB655857 IBX655856:IBX655857 ILT655856:ILT655857 IVP655856:IVP655857 JFL655856:JFL655857 JPH655856:JPH655857 JZD655856:JZD655857 KIZ655856:KIZ655857 KSV655856:KSV655857 LCR655856:LCR655857 LMN655856:LMN655857 LWJ655856:LWJ655857 MGF655856:MGF655857 MQB655856:MQB655857 MZX655856:MZX655857 NJT655856:NJT655857 NTP655856:NTP655857 ODL655856:ODL655857 ONH655856:ONH655857 OXD655856:OXD655857 PGZ655856:PGZ655857 PQV655856:PQV655857 QAR655856:QAR655857 QKN655856:QKN655857 QUJ655856:QUJ655857 REF655856:REF655857 ROB655856:ROB655857 RXX655856:RXX655857 SHT655856:SHT655857 SRP655856:SRP655857 TBL655856:TBL655857 TLH655856:TLH655857 TVD655856:TVD655857 UEZ655856:UEZ655857 UOV655856:UOV655857 UYR655856:UYR655857 VIN655856:VIN655857 VSJ655856:VSJ655857 WCF655856:WCF655857 WMB655856:WMB655857 WVX655856:WVX655857 Q721392:Q721393 JL721392:JL721393 TH721392:TH721393 ADD721392:ADD721393 AMZ721392:AMZ721393 AWV721392:AWV721393 BGR721392:BGR721393 BQN721392:BQN721393 CAJ721392:CAJ721393 CKF721392:CKF721393 CUB721392:CUB721393 DDX721392:DDX721393 DNT721392:DNT721393 DXP721392:DXP721393 EHL721392:EHL721393 ERH721392:ERH721393 FBD721392:FBD721393 FKZ721392:FKZ721393 FUV721392:FUV721393 GER721392:GER721393 GON721392:GON721393 GYJ721392:GYJ721393 HIF721392:HIF721393 HSB721392:HSB721393 IBX721392:IBX721393 ILT721392:ILT721393 IVP721392:IVP721393 JFL721392:JFL721393 JPH721392:JPH721393 JZD721392:JZD721393 KIZ721392:KIZ721393 KSV721392:KSV721393 LCR721392:LCR721393 LMN721392:LMN721393 LWJ721392:LWJ721393 MGF721392:MGF721393 MQB721392:MQB721393 MZX721392:MZX721393 NJT721392:NJT721393 NTP721392:NTP721393 ODL721392:ODL721393 ONH721392:ONH721393 OXD721392:OXD721393 PGZ721392:PGZ721393 PQV721392:PQV721393 QAR721392:QAR721393 QKN721392:QKN721393 QUJ721392:QUJ721393 REF721392:REF721393 ROB721392:ROB721393 RXX721392:RXX721393 SHT721392:SHT721393 SRP721392:SRP721393 TBL721392:TBL721393 TLH721392:TLH721393 TVD721392:TVD721393 UEZ721392:UEZ721393 UOV721392:UOV721393 UYR721392:UYR721393 VIN721392:VIN721393 VSJ721392:VSJ721393 WCF721392:WCF721393 WMB721392:WMB721393 WVX721392:WVX721393 Q786928:Q786929 JL786928:JL786929 TH786928:TH786929 ADD786928:ADD786929 AMZ786928:AMZ786929 AWV786928:AWV786929 BGR786928:BGR786929 BQN786928:BQN786929 CAJ786928:CAJ786929 CKF786928:CKF786929 CUB786928:CUB786929 DDX786928:DDX786929 DNT786928:DNT786929 DXP786928:DXP786929 EHL786928:EHL786929 ERH786928:ERH786929 FBD786928:FBD786929 FKZ786928:FKZ786929 FUV786928:FUV786929 GER786928:GER786929 GON786928:GON786929 GYJ786928:GYJ786929 HIF786928:HIF786929 HSB786928:HSB786929 IBX786928:IBX786929 ILT786928:ILT786929 IVP786928:IVP786929 JFL786928:JFL786929 JPH786928:JPH786929 JZD786928:JZD786929 KIZ786928:KIZ786929 KSV786928:KSV786929 LCR786928:LCR786929 LMN786928:LMN786929 LWJ786928:LWJ786929 MGF786928:MGF786929 MQB786928:MQB786929 MZX786928:MZX786929 NJT786928:NJT786929 NTP786928:NTP786929 ODL786928:ODL786929 ONH786928:ONH786929 OXD786928:OXD786929 PGZ786928:PGZ786929 PQV786928:PQV786929 QAR786928:QAR786929 QKN786928:QKN786929 QUJ786928:QUJ786929 REF786928:REF786929 ROB786928:ROB786929 RXX786928:RXX786929 SHT786928:SHT786929 SRP786928:SRP786929 TBL786928:TBL786929 TLH786928:TLH786929 TVD786928:TVD786929 UEZ786928:UEZ786929 UOV786928:UOV786929 UYR786928:UYR786929 VIN786928:VIN786929 VSJ786928:VSJ786929 WCF786928:WCF786929 WMB786928:WMB786929 WVX786928:WVX786929 Q852464:Q852465 JL852464:JL852465 TH852464:TH852465 ADD852464:ADD852465 AMZ852464:AMZ852465 AWV852464:AWV852465 BGR852464:BGR852465 BQN852464:BQN852465 CAJ852464:CAJ852465 CKF852464:CKF852465 CUB852464:CUB852465 DDX852464:DDX852465 DNT852464:DNT852465 DXP852464:DXP852465 EHL852464:EHL852465 ERH852464:ERH852465 FBD852464:FBD852465 FKZ852464:FKZ852465 FUV852464:FUV852465 GER852464:GER852465 GON852464:GON852465 GYJ852464:GYJ852465 HIF852464:HIF852465 HSB852464:HSB852465 IBX852464:IBX852465 ILT852464:ILT852465 IVP852464:IVP852465 JFL852464:JFL852465 JPH852464:JPH852465 JZD852464:JZD852465 KIZ852464:KIZ852465 KSV852464:KSV852465 LCR852464:LCR852465 LMN852464:LMN852465 LWJ852464:LWJ852465 MGF852464:MGF852465 MQB852464:MQB852465 MZX852464:MZX852465 NJT852464:NJT852465 NTP852464:NTP852465 ODL852464:ODL852465 ONH852464:ONH852465 OXD852464:OXD852465 PGZ852464:PGZ852465 PQV852464:PQV852465 QAR852464:QAR852465 QKN852464:QKN852465 QUJ852464:QUJ852465 REF852464:REF852465 ROB852464:ROB852465 RXX852464:RXX852465 SHT852464:SHT852465 SRP852464:SRP852465 TBL852464:TBL852465 TLH852464:TLH852465 TVD852464:TVD852465 UEZ852464:UEZ852465 UOV852464:UOV852465 UYR852464:UYR852465 VIN852464:VIN852465 VSJ852464:VSJ852465 WCF852464:WCF852465 WMB852464:WMB852465 WVX852464:WVX852465 Q918000:Q918001 JL918000:JL918001 TH918000:TH918001 ADD918000:ADD918001 AMZ918000:AMZ918001 AWV918000:AWV918001 BGR918000:BGR918001 BQN918000:BQN918001 CAJ918000:CAJ918001 CKF918000:CKF918001 CUB918000:CUB918001 DDX918000:DDX918001 DNT918000:DNT918001 DXP918000:DXP918001 EHL918000:EHL918001 ERH918000:ERH918001 FBD918000:FBD918001 FKZ918000:FKZ918001 FUV918000:FUV918001 GER918000:GER918001 GON918000:GON918001 GYJ918000:GYJ918001 HIF918000:HIF918001 HSB918000:HSB918001 IBX918000:IBX918001 ILT918000:ILT918001 IVP918000:IVP918001 JFL918000:JFL918001 JPH918000:JPH918001 JZD918000:JZD918001 KIZ918000:KIZ918001 KSV918000:KSV918001 LCR918000:LCR918001 LMN918000:LMN918001 LWJ918000:LWJ918001 MGF918000:MGF918001 MQB918000:MQB918001 MZX918000:MZX918001 NJT918000:NJT918001 NTP918000:NTP918001 ODL918000:ODL918001 ONH918000:ONH918001 OXD918000:OXD918001 PGZ918000:PGZ918001 PQV918000:PQV918001 QAR918000:QAR918001 QKN918000:QKN918001 QUJ918000:QUJ918001 REF918000:REF918001 ROB918000:ROB918001 RXX918000:RXX918001 SHT918000:SHT918001 SRP918000:SRP918001 TBL918000:TBL918001 TLH918000:TLH918001 TVD918000:TVD918001 UEZ918000:UEZ918001 UOV918000:UOV918001 UYR918000:UYR918001 VIN918000:VIN918001 VSJ918000:VSJ918001 WCF918000:WCF918001 WMB918000:WMB918001 WVX918000:WVX918001 Q983536:Q983537 JL983536:JL983537 TH983536:TH983537 ADD983536:ADD983537 AMZ983536:AMZ983537 AWV983536:AWV983537 BGR983536:BGR983537 BQN983536:BQN983537 CAJ983536:CAJ983537 CKF983536:CKF983537 CUB983536:CUB983537 DDX983536:DDX983537 DNT983536:DNT983537 DXP983536:DXP983537 EHL983536:EHL983537 ERH983536:ERH983537 FBD983536:FBD983537 FKZ983536:FKZ983537 FUV983536:FUV983537 GER983536:GER983537 GON983536:GON983537 GYJ983536:GYJ983537 HIF983536:HIF983537 HSB983536:HSB983537 IBX983536:IBX983537 ILT983536:ILT983537 IVP983536:IVP983537 JFL983536:JFL983537 JPH983536:JPH983537 JZD983536:JZD983537 KIZ983536:KIZ983537 KSV983536:KSV983537 LCR983536:LCR983537 LMN983536:LMN983537 LWJ983536:LWJ983537 MGF983536:MGF983537 MQB983536:MQB983537 MZX983536:MZX983537 NJT983536:NJT983537 NTP983536:NTP983537 ODL983536:ODL983537 ONH983536:ONH983537 OXD983536:OXD983537 PGZ983536:PGZ983537 PQV983536:PQV983537 QAR983536:QAR983537 QKN983536:QKN983537 QUJ983536:QUJ983537 REF983536:REF983537 ROB983536:ROB983537 RXX983536:RXX983537 SHT983536:SHT983537 SRP983536:SRP983537 TBL983536:TBL983537 TLH983536:TLH983537 TVD983536:TVD983537 UEZ983536:UEZ983537 UOV983536:UOV983537 UYR983536:UYR983537 VIN983536:VIN983537 VSJ983536:VSJ983537 WCF983536:WCF983537 WMB983536:WMB983537 WVX983536:WVX983537 N66030:O66031 JF66030:JI66031 TB66030:TE66031 ACX66030:ADA66031 AMT66030:AMW66031 AWP66030:AWS66031 BGL66030:BGO66031 BQH66030:BQK66031 CAD66030:CAG66031 CJZ66030:CKC66031 CTV66030:CTY66031 DDR66030:DDU66031 DNN66030:DNQ66031 DXJ66030:DXM66031 EHF66030:EHI66031 ERB66030:ERE66031 FAX66030:FBA66031 FKT66030:FKW66031 FUP66030:FUS66031 GEL66030:GEO66031 GOH66030:GOK66031 GYD66030:GYG66031 HHZ66030:HIC66031 HRV66030:HRY66031 IBR66030:IBU66031 ILN66030:ILQ66031 IVJ66030:IVM66031 JFF66030:JFI66031 JPB66030:JPE66031 JYX66030:JZA66031 KIT66030:KIW66031 KSP66030:KSS66031 LCL66030:LCO66031 LMH66030:LMK66031 LWD66030:LWG66031 MFZ66030:MGC66031 MPV66030:MPY66031 MZR66030:MZU66031 NJN66030:NJQ66031 NTJ66030:NTM66031 ODF66030:ODI66031 ONB66030:ONE66031 OWX66030:OXA66031 PGT66030:PGW66031 PQP66030:PQS66031 QAL66030:QAO66031 QKH66030:QKK66031 QUD66030:QUG66031 RDZ66030:REC66031 RNV66030:RNY66031 RXR66030:RXU66031 SHN66030:SHQ66031 SRJ66030:SRM66031 TBF66030:TBI66031 TLB66030:TLE66031 TUX66030:TVA66031 UET66030:UEW66031 UOP66030:UOS66031 UYL66030:UYO66031 VIH66030:VIK66031 VSD66030:VSG66031 WBZ66030:WCC66031 WLV66030:WLY66031 WVR66030:WVU66031 N131566:O131567 JF131566:JI131567 TB131566:TE131567 ACX131566:ADA131567 AMT131566:AMW131567 AWP131566:AWS131567 BGL131566:BGO131567 BQH131566:BQK131567 CAD131566:CAG131567 CJZ131566:CKC131567 CTV131566:CTY131567 DDR131566:DDU131567 DNN131566:DNQ131567 DXJ131566:DXM131567 EHF131566:EHI131567 ERB131566:ERE131567 FAX131566:FBA131567 FKT131566:FKW131567 FUP131566:FUS131567 GEL131566:GEO131567 GOH131566:GOK131567 GYD131566:GYG131567 HHZ131566:HIC131567 HRV131566:HRY131567 IBR131566:IBU131567 ILN131566:ILQ131567 IVJ131566:IVM131567 JFF131566:JFI131567 JPB131566:JPE131567 JYX131566:JZA131567 KIT131566:KIW131567 KSP131566:KSS131567 LCL131566:LCO131567 LMH131566:LMK131567 LWD131566:LWG131567 MFZ131566:MGC131567 MPV131566:MPY131567 MZR131566:MZU131567 NJN131566:NJQ131567 NTJ131566:NTM131567 ODF131566:ODI131567 ONB131566:ONE131567 OWX131566:OXA131567 PGT131566:PGW131567 PQP131566:PQS131567 QAL131566:QAO131567 QKH131566:QKK131567 QUD131566:QUG131567 RDZ131566:REC131567 RNV131566:RNY131567 RXR131566:RXU131567 SHN131566:SHQ131567 SRJ131566:SRM131567 TBF131566:TBI131567 TLB131566:TLE131567 TUX131566:TVA131567 UET131566:UEW131567 UOP131566:UOS131567 UYL131566:UYO131567 VIH131566:VIK131567 VSD131566:VSG131567 WBZ131566:WCC131567 WLV131566:WLY131567 WVR131566:WVU131567 N197102:O197103 JF197102:JI197103 TB197102:TE197103 ACX197102:ADA197103 AMT197102:AMW197103 AWP197102:AWS197103 BGL197102:BGO197103 BQH197102:BQK197103 CAD197102:CAG197103 CJZ197102:CKC197103 CTV197102:CTY197103 DDR197102:DDU197103 DNN197102:DNQ197103 DXJ197102:DXM197103 EHF197102:EHI197103 ERB197102:ERE197103 FAX197102:FBA197103 FKT197102:FKW197103 FUP197102:FUS197103 GEL197102:GEO197103 GOH197102:GOK197103 GYD197102:GYG197103 HHZ197102:HIC197103 HRV197102:HRY197103 IBR197102:IBU197103 ILN197102:ILQ197103 IVJ197102:IVM197103 JFF197102:JFI197103 JPB197102:JPE197103 JYX197102:JZA197103 KIT197102:KIW197103 KSP197102:KSS197103 LCL197102:LCO197103 LMH197102:LMK197103 LWD197102:LWG197103 MFZ197102:MGC197103 MPV197102:MPY197103 MZR197102:MZU197103 NJN197102:NJQ197103 NTJ197102:NTM197103 ODF197102:ODI197103 ONB197102:ONE197103 OWX197102:OXA197103 PGT197102:PGW197103 PQP197102:PQS197103 QAL197102:QAO197103 QKH197102:QKK197103 QUD197102:QUG197103 RDZ197102:REC197103 RNV197102:RNY197103 RXR197102:RXU197103 SHN197102:SHQ197103 SRJ197102:SRM197103 TBF197102:TBI197103 TLB197102:TLE197103 TUX197102:TVA197103 UET197102:UEW197103 UOP197102:UOS197103 UYL197102:UYO197103 VIH197102:VIK197103 VSD197102:VSG197103 WBZ197102:WCC197103 WLV197102:WLY197103 WVR197102:WVU197103 N262638:O262639 JF262638:JI262639 TB262638:TE262639 ACX262638:ADA262639 AMT262638:AMW262639 AWP262638:AWS262639 BGL262638:BGO262639 BQH262638:BQK262639 CAD262638:CAG262639 CJZ262638:CKC262639 CTV262638:CTY262639 DDR262638:DDU262639 DNN262638:DNQ262639 DXJ262638:DXM262639 EHF262638:EHI262639 ERB262638:ERE262639 FAX262638:FBA262639 FKT262638:FKW262639 FUP262638:FUS262639 GEL262638:GEO262639 GOH262638:GOK262639 GYD262638:GYG262639 HHZ262638:HIC262639 HRV262638:HRY262639 IBR262638:IBU262639 ILN262638:ILQ262639 IVJ262638:IVM262639 JFF262638:JFI262639 JPB262638:JPE262639 JYX262638:JZA262639 KIT262638:KIW262639 KSP262638:KSS262639 LCL262638:LCO262639 LMH262638:LMK262639 LWD262638:LWG262639 MFZ262638:MGC262639 MPV262638:MPY262639 MZR262638:MZU262639 NJN262638:NJQ262639 NTJ262638:NTM262639 ODF262638:ODI262639 ONB262638:ONE262639 OWX262638:OXA262639 PGT262638:PGW262639 PQP262638:PQS262639 QAL262638:QAO262639 QKH262638:QKK262639 QUD262638:QUG262639 RDZ262638:REC262639 RNV262638:RNY262639 RXR262638:RXU262639 SHN262638:SHQ262639 SRJ262638:SRM262639 TBF262638:TBI262639 TLB262638:TLE262639 TUX262638:TVA262639 UET262638:UEW262639 UOP262638:UOS262639 UYL262638:UYO262639 VIH262638:VIK262639 VSD262638:VSG262639 WBZ262638:WCC262639 WLV262638:WLY262639 WVR262638:WVU262639 N328174:O328175 JF328174:JI328175 TB328174:TE328175 ACX328174:ADA328175 AMT328174:AMW328175 AWP328174:AWS328175 BGL328174:BGO328175 BQH328174:BQK328175 CAD328174:CAG328175 CJZ328174:CKC328175 CTV328174:CTY328175 DDR328174:DDU328175 DNN328174:DNQ328175 DXJ328174:DXM328175 EHF328174:EHI328175 ERB328174:ERE328175 FAX328174:FBA328175 FKT328174:FKW328175 FUP328174:FUS328175 GEL328174:GEO328175 GOH328174:GOK328175 GYD328174:GYG328175 HHZ328174:HIC328175 HRV328174:HRY328175 IBR328174:IBU328175 ILN328174:ILQ328175 IVJ328174:IVM328175 JFF328174:JFI328175 JPB328174:JPE328175 JYX328174:JZA328175 KIT328174:KIW328175 KSP328174:KSS328175 LCL328174:LCO328175 LMH328174:LMK328175 LWD328174:LWG328175 MFZ328174:MGC328175 MPV328174:MPY328175 MZR328174:MZU328175 NJN328174:NJQ328175 NTJ328174:NTM328175 ODF328174:ODI328175 ONB328174:ONE328175 OWX328174:OXA328175 PGT328174:PGW328175 PQP328174:PQS328175 QAL328174:QAO328175 QKH328174:QKK328175 QUD328174:QUG328175 RDZ328174:REC328175 RNV328174:RNY328175 RXR328174:RXU328175 SHN328174:SHQ328175 SRJ328174:SRM328175 TBF328174:TBI328175 TLB328174:TLE328175 TUX328174:TVA328175 UET328174:UEW328175 UOP328174:UOS328175 UYL328174:UYO328175 VIH328174:VIK328175 VSD328174:VSG328175 WBZ328174:WCC328175 WLV328174:WLY328175 WVR328174:WVU328175 N393710:O393711 JF393710:JI393711 TB393710:TE393711 ACX393710:ADA393711 AMT393710:AMW393711 AWP393710:AWS393711 BGL393710:BGO393711 BQH393710:BQK393711 CAD393710:CAG393711 CJZ393710:CKC393711 CTV393710:CTY393711 DDR393710:DDU393711 DNN393710:DNQ393711 DXJ393710:DXM393711 EHF393710:EHI393711 ERB393710:ERE393711 FAX393710:FBA393711 FKT393710:FKW393711 FUP393710:FUS393711 GEL393710:GEO393711 GOH393710:GOK393711 GYD393710:GYG393711 HHZ393710:HIC393711 HRV393710:HRY393711 IBR393710:IBU393711 ILN393710:ILQ393711 IVJ393710:IVM393711 JFF393710:JFI393711 JPB393710:JPE393711 JYX393710:JZA393711 KIT393710:KIW393711 KSP393710:KSS393711 LCL393710:LCO393711 LMH393710:LMK393711 LWD393710:LWG393711 MFZ393710:MGC393711 MPV393710:MPY393711 MZR393710:MZU393711 NJN393710:NJQ393711 NTJ393710:NTM393711 ODF393710:ODI393711 ONB393710:ONE393711 OWX393710:OXA393711 PGT393710:PGW393711 PQP393710:PQS393711 QAL393710:QAO393711 QKH393710:QKK393711 QUD393710:QUG393711 RDZ393710:REC393711 RNV393710:RNY393711 RXR393710:RXU393711 SHN393710:SHQ393711 SRJ393710:SRM393711 TBF393710:TBI393711 TLB393710:TLE393711 TUX393710:TVA393711 UET393710:UEW393711 UOP393710:UOS393711 UYL393710:UYO393711 VIH393710:VIK393711 VSD393710:VSG393711 WBZ393710:WCC393711 WLV393710:WLY393711 WVR393710:WVU393711 N459246:O459247 JF459246:JI459247 TB459246:TE459247 ACX459246:ADA459247 AMT459246:AMW459247 AWP459246:AWS459247 BGL459246:BGO459247 BQH459246:BQK459247 CAD459246:CAG459247 CJZ459246:CKC459247 CTV459246:CTY459247 DDR459246:DDU459247 DNN459246:DNQ459247 DXJ459246:DXM459247 EHF459246:EHI459247 ERB459246:ERE459247 FAX459246:FBA459247 FKT459246:FKW459247 FUP459246:FUS459247 GEL459246:GEO459247 GOH459246:GOK459247 GYD459246:GYG459247 HHZ459246:HIC459247 HRV459246:HRY459247 IBR459246:IBU459247 ILN459246:ILQ459247 IVJ459246:IVM459247 JFF459246:JFI459247 JPB459246:JPE459247 JYX459246:JZA459247 KIT459246:KIW459247 KSP459246:KSS459247 LCL459246:LCO459247 LMH459246:LMK459247 LWD459246:LWG459247 MFZ459246:MGC459247 MPV459246:MPY459247 MZR459246:MZU459247 NJN459246:NJQ459247 NTJ459246:NTM459247 ODF459246:ODI459247 ONB459246:ONE459247 OWX459246:OXA459247 PGT459246:PGW459247 PQP459246:PQS459247 QAL459246:QAO459247 QKH459246:QKK459247 QUD459246:QUG459247 RDZ459246:REC459247 RNV459246:RNY459247 RXR459246:RXU459247 SHN459246:SHQ459247 SRJ459246:SRM459247 TBF459246:TBI459247 TLB459246:TLE459247 TUX459246:TVA459247 UET459246:UEW459247 UOP459246:UOS459247 UYL459246:UYO459247 VIH459246:VIK459247 VSD459246:VSG459247 WBZ459246:WCC459247 WLV459246:WLY459247 WVR459246:WVU459247 N524782:O524783 JF524782:JI524783 TB524782:TE524783 ACX524782:ADA524783 AMT524782:AMW524783 AWP524782:AWS524783 BGL524782:BGO524783 BQH524782:BQK524783 CAD524782:CAG524783 CJZ524782:CKC524783 CTV524782:CTY524783 DDR524782:DDU524783 DNN524782:DNQ524783 DXJ524782:DXM524783 EHF524782:EHI524783 ERB524782:ERE524783 FAX524782:FBA524783 FKT524782:FKW524783 FUP524782:FUS524783 GEL524782:GEO524783 GOH524782:GOK524783 GYD524782:GYG524783 HHZ524782:HIC524783 HRV524782:HRY524783 IBR524782:IBU524783 ILN524782:ILQ524783 IVJ524782:IVM524783 JFF524782:JFI524783 JPB524782:JPE524783 JYX524782:JZA524783 KIT524782:KIW524783 KSP524782:KSS524783 LCL524782:LCO524783 LMH524782:LMK524783 LWD524782:LWG524783 MFZ524782:MGC524783 MPV524782:MPY524783 MZR524782:MZU524783 NJN524782:NJQ524783 NTJ524782:NTM524783 ODF524782:ODI524783 ONB524782:ONE524783 OWX524782:OXA524783 PGT524782:PGW524783 PQP524782:PQS524783 QAL524782:QAO524783 QKH524782:QKK524783 QUD524782:QUG524783 RDZ524782:REC524783 RNV524782:RNY524783 RXR524782:RXU524783 SHN524782:SHQ524783 SRJ524782:SRM524783 TBF524782:TBI524783 TLB524782:TLE524783 TUX524782:TVA524783 UET524782:UEW524783 UOP524782:UOS524783 UYL524782:UYO524783 VIH524782:VIK524783 VSD524782:VSG524783 WBZ524782:WCC524783 WLV524782:WLY524783 WVR524782:WVU524783 N590318:O590319 JF590318:JI590319 TB590318:TE590319 ACX590318:ADA590319 AMT590318:AMW590319 AWP590318:AWS590319 BGL590318:BGO590319 BQH590318:BQK590319 CAD590318:CAG590319 CJZ590318:CKC590319 CTV590318:CTY590319 DDR590318:DDU590319 DNN590318:DNQ590319 DXJ590318:DXM590319 EHF590318:EHI590319 ERB590318:ERE590319 FAX590318:FBA590319 FKT590318:FKW590319 FUP590318:FUS590319 GEL590318:GEO590319 GOH590318:GOK590319 GYD590318:GYG590319 HHZ590318:HIC590319 HRV590318:HRY590319 IBR590318:IBU590319 ILN590318:ILQ590319 IVJ590318:IVM590319 JFF590318:JFI590319 JPB590318:JPE590319 JYX590318:JZA590319 KIT590318:KIW590319 KSP590318:KSS590319 LCL590318:LCO590319 LMH590318:LMK590319 LWD590318:LWG590319 MFZ590318:MGC590319 MPV590318:MPY590319 MZR590318:MZU590319 NJN590318:NJQ590319 NTJ590318:NTM590319 ODF590318:ODI590319 ONB590318:ONE590319 OWX590318:OXA590319 PGT590318:PGW590319 PQP590318:PQS590319 QAL590318:QAO590319 QKH590318:QKK590319 QUD590318:QUG590319 RDZ590318:REC590319 RNV590318:RNY590319 RXR590318:RXU590319 SHN590318:SHQ590319 SRJ590318:SRM590319 TBF590318:TBI590319 TLB590318:TLE590319 TUX590318:TVA590319 UET590318:UEW590319 UOP590318:UOS590319 UYL590318:UYO590319 VIH590318:VIK590319 VSD590318:VSG590319 WBZ590318:WCC590319 WLV590318:WLY590319 WVR590318:WVU590319 N655854:O655855 JF655854:JI655855 TB655854:TE655855 ACX655854:ADA655855 AMT655854:AMW655855 AWP655854:AWS655855 BGL655854:BGO655855 BQH655854:BQK655855 CAD655854:CAG655855 CJZ655854:CKC655855 CTV655854:CTY655855 DDR655854:DDU655855 DNN655854:DNQ655855 DXJ655854:DXM655855 EHF655854:EHI655855 ERB655854:ERE655855 FAX655854:FBA655855 FKT655854:FKW655855 FUP655854:FUS655855 GEL655854:GEO655855 GOH655854:GOK655855 GYD655854:GYG655855 HHZ655854:HIC655855 HRV655854:HRY655855 IBR655854:IBU655855 ILN655854:ILQ655855 IVJ655854:IVM655855 JFF655854:JFI655855 JPB655854:JPE655855 JYX655854:JZA655855 KIT655854:KIW655855 KSP655854:KSS655855 LCL655854:LCO655855 LMH655854:LMK655855 LWD655854:LWG655855 MFZ655854:MGC655855 MPV655854:MPY655855 MZR655854:MZU655855 NJN655854:NJQ655855 NTJ655854:NTM655855 ODF655854:ODI655855 ONB655854:ONE655855 OWX655854:OXA655855 PGT655854:PGW655855 PQP655854:PQS655855 QAL655854:QAO655855 QKH655854:QKK655855 QUD655854:QUG655855 RDZ655854:REC655855 RNV655854:RNY655855 RXR655854:RXU655855 SHN655854:SHQ655855 SRJ655854:SRM655855 TBF655854:TBI655855 TLB655854:TLE655855 TUX655854:TVA655855 UET655854:UEW655855 UOP655854:UOS655855 UYL655854:UYO655855 VIH655854:VIK655855 VSD655854:VSG655855 WBZ655854:WCC655855 WLV655854:WLY655855 WVR655854:WVU655855 N721390:O721391 JF721390:JI721391 TB721390:TE721391 ACX721390:ADA721391 AMT721390:AMW721391 AWP721390:AWS721391 BGL721390:BGO721391 BQH721390:BQK721391 CAD721390:CAG721391 CJZ721390:CKC721391 CTV721390:CTY721391 DDR721390:DDU721391 DNN721390:DNQ721391 DXJ721390:DXM721391 EHF721390:EHI721391 ERB721390:ERE721391 FAX721390:FBA721391 FKT721390:FKW721391 FUP721390:FUS721391 GEL721390:GEO721391 GOH721390:GOK721391 GYD721390:GYG721391 HHZ721390:HIC721391 HRV721390:HRY721391 IBR721390:IBU721391 ILN721390:ILQ721391 IVJ721390:IVM721391 JFF721390:JFI721391 JPB721390:JPE721391 JYX721390:JZA721391 KIT721390:KIW721391 KSP721390:KSS721391 LCL721390:LCO721391 LMH721390:LMK721391 LWD721390:LWG721391 MFZ721390:MGC721391 MPV721390:MPY721391 MZR721390:MZU721391 NJN721390:NJQ721391 NTJ721390:NTM721391 ODF721390:ODI721391 ONB721390:ONE721391 OWX721390:OXA721391 PGT721390:PGW721391 PQP721390:PQS721391 QAL721390:QAO721391 QKH721390:QKK721391 QUD721390:QUG721391 RDZ721390:REC721391 RNV721390:RNY721391 RXR721390:RXU721391 SHN721390:SHQ721391 SRJ721390:SRM721391 TBF721390:TBI721391 TLB721390:TLE721391 TUX721390:TVA721391 UET721390:UEW721391 UOP721390:UOS721391 UYL721390:UYO721391 VIH721390:VIK721391 VSD721390:VSG721391 WBZ721390:WCC721391 WLV721390:WLY721391 WVR721390:WVU721391 N786926:O786927 JF786926:JI786927 TB786926:TE786927 ACX786926:ADA786927 AMT786926:AMW786927 AWP786926:AWS786927 BGL786926:BGO786927 BQH786926:BQK786927 CAD786926:CAG786927 CJZ786926:CKC786927 CTV786926:CTY786927 DDR786926:DDU786927 DNN786926:DNQ786927 DXJ786926:DXM786927 EHF786926:EHI786927 ERB786926:ERE786927 FAX786926:FBA786927 FKT786926:FKW786927 FUP786926:FUS786927 GEL786926:GEO786927 GOH786926:GOK786927 GYD786926:GYG786927 HHZ786926:HIC786927 HRV786926:HRY786927 IBR786926:IBU786927 ILN786926:ILQ786927 IVJ786926:IVM786927 JFF786926:JFI786927 JPB786926:JPE786927 JYX786926:JZA786927 KIT786926:KIW786927 KSP786926:KSS786927 LCL786926:LCO786927 LMH786926:LMK786927 LWD786926:LWG786927 MFZ786926:MGC786927 MPV786926:MPY786927 MZR786926:MZU786927 NJN786926:NJQ786927 NTJ786926:NTM786927 ODF786926:ODI786927 ONB786926:ONE786927 OWX786926:OXA786927 PGT786926:PGW786927 PQP786926:PQS786927 QAL786926:QAO786927 QKH786926:QKK786927 QUD786926:QUG786927 RDZ786926:REC786927 RNV786926:RNY786927 RXR786926:RXU786927 SHN786926:SHQ786927 SRJ786926:SRM786927 TBF786926:TBI786927 TLB786926:TLE786927 TUX786926:TVA786927 UET786926:UEW786927 UOP786926:UOS786927 UYL786926:UYO786927 VIH786926:VIK786927 VSD786926:VSG786927 WBZ786926:WCC786927 WLV786926:WLY786927 WVR786926:WVU786927 N852462:O852463 JF852462:JI852463 TB852462:TE852463 ACX852462:ADA852463 AMT852462:AMW852463 AWP852462:AWS852463 BGL852462:BGO852463 BQH852462:BQK852463 CAD852462:CAG852463 CJZ852462:CKC852463 CTV852462:CTY852463 DDR852462:DDU852463 DNN852462:DNQ852463 DXJ852462:DXM852463 EHF852462:EHI852463 ERB852462:ERE852463 FAX852462:FBA852463 FKT852462:FKW852463 FUP852462:FUS852463 GEL852462:GEO852463 GOH852462:GOK852463 GYD852462:GYG852463 HHZ852462:HIC852463 HRV852462:HRY852463 IBR852462:IBU852463 ILN852462:ILQ852463 IVJ852462:IVM852463 JFF852462:JFI852463 JPB852462:JPE852463 JYX852462:JZA852463 KIT852462:KIW852463 KSP852462:KSS852463 LCL852462:LCO852463 LMH852462:LMK852463 LWD852462:LWG852463 MFZ852462:MGC852463 MPV852462:MPY852463 MZR852462:MZU852463 NJN852462:NJQ852463 NTJ852462:NTM852463 ODF852462:ODI852463 ONB852462:ONE852463 OWX852462:OXA852463 PGT852462:PGW852463 PQP852462:PQS852463 QAL852462:QAO852463 QKH852462:QKK852463 QUD852462:QUG852463 RDZ852462:REC852463 RNV852462:RNY852463 RXR852462:RXU852463 SHN852462:SHQ852463 SRJ852462:SRM852463 TBF852462:TBI852463 TLB852462:TLE852463 TUX852462:TVA852463 UET852462:UEW852463 UOP852462:UOS852463 UYL852462:UYO852463 VIH852462:VIK852463 VSD852462:VSG852463 WBZ852462:WCC852463 WLV852462:WLY852463 WVR852462:WVU852463 N917998:O917999 JF917998:JI917999 TB917998:TE917999 ACX917998:ADA917999 AMT917998:AMW917999 AWP917998:AWS917999 BGL917998:BGO917999 BQH917998:BQK917999 CAD917998:CAG917999 CJZ917998:CKC917999 CTV917998:CTY917999 DDR917998:DDU917999 DNN917998:DNQ917999 DXJ917998:DXM917999 EHF917998:EHI917999 ERB917998:ERE917999 FAX917998:FBA917999 FKT917998:FKW917999 FUP917998:FUS917999 GEL917998:GEO917999 GOH917998:GOK917999 GYD917998:GYG917999 HHZ917998:HIC917999 HRV917998:HRY917999 IBR917998:IBU917999 ILN917998:ILQ917999 IVJ917998:IVM917999 JFF917998:JFI917999 JPB917998:JPE917999 JYX917998:JZA917999 KIT917998:KIW917999 KSP917998:KSS917999 LCL917998:LCO917999 LMH917998:LMK917999 LWD917998:LWG917999 MFZ917998:MGC917999 MPV917998:MPY917999 MZR917998:MZU917999 NJN917998:NJQ917999 NTJ917998:NTM917999 ODF917998:ODI917999 ONB917998:ONE917999 OWX917998:OXA917999 PGT917998:PGW917999 PQP917998:PQS917999 QAL917998:QAO917999 QKH917998:QKK917999 QUD917998:QUG917999 RDZ917998:REC917999 RNV917998:RNY917999 RXR917998:RXU917999 SHN917998:SHQ917999 SRJ917998:SRM917999 TBF917998:TBI917999 TLB917998:TLE917999 TUX917998:TVA917999 UET917998:UEW917999 UOP917998:UOS917999 UYL917998:UYO917999 VIH917998:VIK917999 VSD917998:VSG917999 WBZ917998:WCC917999 WLV917998:WLY917999 WVR917998:WVU917999 N983534:O983535 JF983534:JI983535 TB983534:TE983535 ACX983534:ADA983535 AMT983534:AMW983535 AWP983534:AWS983535 BGL983534:BGO983535 BQH983534:BQK983535 CAD983534:CAG983535 CJZ983534:CKC983535 CTV983534:CTY983535 DDR983534:DDU983535 DNN983534:DNQ983535 DXJ983534:DXM983535 EHF983534:EHI983535 ERB983534:ERE983535 FAX983534:FBA983535 FKT983534:FKW983535 FUP983534:FUS983535 GEL983534:GEO983535 GOH983534:GOK983535 GYD983534:GYG983535 HHZ983534:HIC983535 HRV983534:HRY983535 IBR983534:IBU983535 ILN983534:ILQ983535 IVJ983534:IVM983535 JFF983534:JFI983535 JPB983534:JPE983535 JYX983534:JZA983535 KIT983534:KIW983535 KSP983534:KSS983535 LCL983534:LCO983535 LMH983534:LMK983535 LWD983534:LWG983535 MFZ983534:MGC983535 MPV983534:MPY983535 MZR983534:MZU983535 NJN983534:NJQ983535 NTJ983534:NTM983535 ODF983534:ODI983535 ONB983534:ONE983535 OWX983534:OXA983535 PGT983534:PGW983535 PQP983534:PQS983535 QAL983534:QAO983535 QKH983534:QKK983535 QUD983534:QUG983535 RDZ983534:REC983535 RNV983534:RNY983535 RXR983534:RXU983535 SHN983534:SHQ983535 SRJ983534:SRM983535 TBF983534:TBI983535 TLB983534:TLE983535 TUX983534:TVA983535 UET983534:UEW983535 UOP983534:UOS983535 UYL983534:UYO983535 VIH983534:VIK983535 VSD983534:VSG983535 WBZ983534:WCC983535 WLV983534:WLY983535 WVR983534:WVU983535 N66000:O66001 JF66000:JF66001 TB66000:TB66001 ACX66000:ACX66001 AMT66000:AMT66001 AWP66000:AWP66001 BGL66000:BGL66001 BQH66000:BQH66001 CAD66000:CAD66001 CJZ66000:CJZ66001 CTV66000:CTV66001 DDR66000:DDR66001 DNN66000:DNN66001 DXJ66000:DXJ66001 EHF66000:EHF66001 ERB66000:ERB66001 FAX66000:FAX66001 FKT66000:FKT66001 FUP66000:FUP66001 GEL66000:GEL66001 GOH66000:GOH66001 GYD66000:GYD66001 HHZ66000:HHZ66001 HRV66000:HRV66001 IBR66000:IBR66001 ILN66000:ILN66001 IVJ66000:IVJ66001 JFF66000:JFF66001 JPB66000:JPB66001 JYX66000:JYX66001 KIT66000:KIT66001 KSP66000:KSP66001 LCL66000:LCL66001 LMH66000:LMH66001 LWD66000:LWD66001 MFZ66000:MFZ66001 MPV66000:MPV66001 MZR66000:MZR66001 NJN66000:NJN66001 NTJ66000:NTJ66001 ODF66000:ODF66001 ONB66000:ONB66001 OWX66000:OWX66001 PGT66000:PGT66001 PQP66000:PQP66001 QAL66000:QAL66001 QKH66000:QKH66001 QUD66000:QUD66001 RDZ66000:RDZ66001 RNV66000:RNV66001 RXR66000:RXR66001 SHN66000:SHN66001 SRJ66000:SRJ66001 TBF66000:TBF66001 TLB66000:TLB66001 TUX66000:TUX66001 UET66000:UET66001 UOP66000:UOP66001 UYL66000:UYL66001 VIH66000:VIH66001 VSD66000:VSD66001 WBZ66000:WBZ66001 WLV66000:WLV66001 WVR66000:WVR66001 N131536:O131537 JF131536:JF131537 TB131536:TB131537 ACX131536:ACX131537 AMT131536:AMT131537 AWP131536:AWP131537 BGL131536:BGL131537 BQH131536:BQH131537 CAD131536:CAD131537 CJZ131536:CJZ131537 CTV131536:CTV131537 DDR131536:DDR131537 DNN131536:DNN131537 DXJ131536:DXJ131537 EHF131536:EHF131537 ERB131536:ERB131537 FAX131536:FAX131537 FKT131536:FKT131537 FUP131536:FUP131537 GEL131536:GEL131537 GOH131536:GOH131537 GYD131536:GYD131537 HHZ131536:HHZ131537 HRV131536:HRV131537 IBR131536:IBR131537 ILN131536:ILN131537 IVJ131536:IVJ131537 JFF131536:JFF131537 JPB131536:JPB131537 JYX131536:JYX131537 KIT131536:KIT131537 KSP131536:KSP131537 LCL131536:LCL131537 LMH131536:LMH131537 LWD131536:LWD131537 MFZ131536:MFZ131537 MPV131536:MPV131537 MZR131536:MZR131537 NJN131536:NJN131537 NTJ131536:NTJ131537 ODF131536:ODF131537 ONB131536:ONB131537 OWX131536:OWX131537 PGT131536:PGT131537 PQP131536:PQP131537 QAL131536:QAL131537 QKH131536:QKH131537 QUD131536:QUD131537 RDZ131536:RDZ131537 RNV131536:RNV131537 RXR131536:RXR131537 SHN131536:SHN131537 SRJ131536:SRJ131537 TBF131536:TBF131537 TLB131536:TLB131537 TUX131536:TUX131537 UET131536:UET131537 UOP131536:UOP131537 UYL131536:UYL131537 VIH131536:VIH131537 VSD131536:VSD131537 WBZ131536:WBZ131537 WLV131536:WLV131537 WVR131536:WVR131537 N197072:O197073 JF197072:JF197073 TB197072:TB197073 ACX197072:ACX197073 AMT197072:AMT197073 AWP197072:AWP197073 BGL197072:BGL197073 BQH197072:BQH197073 CAD197072:CAD197073 CJZ197072:CJZ197073 CTV197072:CTV197073 DDR197072:DDR197073 DNN197072:DNN197073 DXJ197072:DXJ197073 EHF197072:EHF197073 ERB197072:ERB197073 FAX197072:FAX197073 FKT197072:FKT197073 FUP197072:FUP197073 GEL197072:GEL197073 GOH197072:GOH197073 GYD197072:GYD197073 HHZ197072:HHZ197073 HRV197072:HRV197073 IBR197072:IBR197073 ILN197072:ILN197073 IVJ197072:IVJ197073 JFF197072:JFF197073 JPB197072:JPB197073 JYX197072:JYX197073 KIT197072:KIT197073 KSP197072:KSP197073 LCL197072:LCL197073 LMH197072:LMH197073 LWD197072:LWD197073 MFZ197072:MFZ197073 MPV197072:MPV197073 MZR197072:MZR197073 NJN197072:NJN197073 NTJ197072:NTJ197073 ODF197072:ODF197073 ONB197072:ONB197073 OWX197072:OWX197073 PGT197072:PGT197073 PQP197072:PQP197073 QAL197072:QAL197073 QKH197072:QKH197073 QUD197072:QUD197073 RDZ197072:RDZ197073 RNV197072:RNV197073 RXR197072:RXR197073 SHN197072:SHN197073 SRJ197072:SRJ197073 TBF197072:TBF197073 TLB197072:TLB197073 TUX197072:TUX197073 UET197072:UET197073 UOP197072:UOP197073 UYL197072:UYL197073 VIH197072:VIH197073 VSD197072:VSD197073 WBZ197072:WBZ197073 WLV197072:WLV197073 WVR197072:WVR197073 N262608:O262609 JF262608:JF262609 TB262608:TB262609 ACX262608:ACX262609 AMT262608:AMT262609 AWP262608:AWP262609 BGL262608:BGL262609 BQH262608:BQH262609 CAD262608:CAD262609 CJZ262608:CJZ262609 CTV262608:CTV262609 DDR262608:DDR262609 DNN262608:DNN262609 DXJ262608:DXJ262609 EHF262608:EHF262609 ERB262608:ERB262609 FAX262608:FAX262609 FKT262608:FKT262609 FUP262608:FUP262609 GEL262608:GEL262609 GOH262608:GOH262609 GYD262608:GYD262609 HHZ262608:HHZ262609 HRV262608:HRV262609 IBR262608:IBR262609 ILN262608:ILN262609 IVJ262608:IVJ262609 JFF262608:JFF262609 JPB262608:JPB262609 JYX262608:JYX262609 KIT262608:KIT262609 KSP262608:KSP262609 LCL262608:LCL262609 LMH262608:LMH262609 LWD262608:LWD262609 MFZ262608:MFZ262609 MPV262608:MPV262609 MZR262608:MZR262609 NJN262608:NJN262609 NTJ262608:NTJ262609 ODF262608:ODF262609 ONB262608:ONB262609 OWX262608:OWX262609 PGT262608:PGT262609 PQP262608:PQP262609 QAL262608:QAL262609 QKH262608:QKH262609 QUD262608:QUD262609 RDZ262608:RDZ262609 RNV262608:RNV262609 RXR262608:RXR262609 SHN262608:SHN262609 SRJ262608:SRJ262609 TBF262608:TBF262609 TLB262608:TLB262609 TUX262608:TUX262609 UET262608:UET262609 UOP262608:UOP262609 UYL262608:UYL262609 VIH262608:VIH262609 VSD262608:VSD262609 WBZ262608:WBZ262609 WLV262608:WLV262609 WVR262608:WVR262609 N328144:O328145 JF328144:JF328145 TB328144:TB328145 ACX328144:ACX328145 AMT328144:AMT328145 AWP328144:AWP328145 BGL328144:BGL328145 BQH328144:BQH328145 CAD328144:CAD328145 CJZ328144:CJZ328145 CTV328144:CTV328145 DDR328144:DDR328145 DNN328144:DNN328145 DXJ328144:DXJ328145 EHF328144:EHF328145 ERB328144:ERB328145 FAX328144:FAX328145 FKT328144:FKT328145 FUP328144:FUP328145 GEL328144:GEL328145 GOH328144:GOH328145 GYD328144:GYD328145 HHZ328144:HHZ328145 HRV328144:HRV328145 IBR328144:IBR328145 ILN328144:ILN328145 IVJ328144:IVJ328145 JFF328144:JFF328145 JPB328144:JPB328145 JYX328144:JYX328145 KIT328144:KIT328145 KSP328144:KSP328145 LCL328144:LCL328145 LMH328144:LMH328145 LWD328144:LWD328145 MFZ328144:MFZ328145 MPV328144:MPV328145 MZR328144:MZR328145 NJN328144:NJN328145 NTJ328144:NTJ328145 ODF328144:ODF328145 ONB328144:ONB328145 OWX328144:OWX328145 PGT328144:PGT328145 PQP328144:PQP328145 QAL328144:QAL328145 QKH328144:QKH328145 QUD328144:QUD328145 RDZ328144:RDZ328145 RNV328144:RNV328145 RXR328144:RXR328145 SHN328144:SHN328145 SRJ328144:SRJ328145 TBF328144:TBF328145 TLB328144:TLB328145 TUX328144:TUX328145 UET328144:UET328145 UOP328144:UOP328145 UYL328144:UYL328145 VIH328144:VIH328145 VSD328144:VSD328145 WBZ328144:WBZ328145 WLV328144:WLV328145 WVR328144:WVR328145 N393680:O393681 JF393680:JF393681 TB393680:TB393681 ACX393680:ACX393681 AMT393680:AMT393681 AWP393680:AWP393681 BGL393680:BGL393681 BQH393680:BQH393681 CAD393680:CAD393681 CJZ393680:CJZ393681 CTV393680:CTV393681 DDR393680:DDR393681 DNN393680:DNN393681 DXJ393680:DXJ393681 EHF393680:EHF393681 ERB393680:ERB393681 FAX393680:FAX393681 FKT393680:FKT393681 FUP393680:FUP393681 GEL393680:GEL393681 GOH393680:GOH393681 GYD393680:GYD393681 HHZ393680:HHZ393681 HRV393680:HRV393681 IBR393680:IBR393681 ILN393680:ILN393681 IVJ393680:IVJ393681 JFF393680:JFF393681 JPB393680:JPB393681 JYX393680:JYX393681 KIT393680:KIT393681 KSP393680:KSP393681 LCL393680:LCL393681 LMH393680:LMH393681 LWD393680:LWD393681 MFZ393680:MFZ393681 MPV393680:MPV393681 MZR393680:MZR393681 NJN393680:NJN393681 NTJ393680:NTJ393681 ODF393680:ODF393681 ONB393680:ONB393681 OWX393680:OWX393681 PGT393680:PGT393681 PQP393680:PQP393681 QAL393680:QAL393681 QKH393680:QKH393681 QUD393680:QUD393681 RDZ393680:RDZ393681 RNV393680:RNV393681 RXR393680:RXR393681 SHN393680:SHN393681 SRJ393680:SRJ393681 TBF393680:TBF393681 TLB393680:TLB393681 TUX393680:TUX393681 UET393680:UET393681 UOP393680:UOP393681 UYL393680:UYL393681 VIH393680:VIH393681 VSD393680:VSD393681 WBZ393680:WBZ393681 WLV393680:WLV393681 WVR393680:WVR393681 N459216:O459217 JF459216:JF459217 TB459216:TB459217 ACX459216:ACX459217 AMT459216:AMT459217 AWP459216:AWP459217 BGL459216:BGL459217 BQH459216:BQH459217 CAD459216:CAD459217 CJZ459216:CJZ459217 CTV459216:CTV459217 DDR459216:DDR459217 DNN459216:DNN459217 DXJ459216:DXJ459217 EHF459216:EHF459217 ERB459216:ERB459217 FAX459216:FAX459217 FKT459216:FKT459217 FUP459216:FUP459217 GEL459216:GEL459217 GOH459216:GOH459217 GYD459216:GYD459217 HHZ459216:HHZ459217 HRV459216:HRV459217 IBR459216:IBR459217 ILN459216:ILN459217 IVJ459216:IVJ459217 JFF459216:JFF459217 JPB459216:JPB459217 JYX459216:JYX459217 KIT459216:KIT459217 KSP459216:KSP459217 LCL459216:LCL459217 LMH459216:LMH459217 LWD459216:LWD459217 MFZ459216:MFZ459217 MPV459216:MPV459217 MZR459216:MZR459217 NJN459216:NJN459217 NTJ459216:NTJ459217 ODF459216:ODF459217 ONB459216:ONB459217 OWX459216:OWX459217 PGT459216:PGT459217 PQP459216:PQP459217 QAL459216:QAL459217 QKH459216:QKH459217 QUD459216:QUD459217 RDZ459216:RDZ459217 RNV459216:RNV459217 RXR459216:RXR459217 SHN459216:SHN459217 SRJ459216:SRJ459217 TBF459216:TBF459217 TLB459216:TLB459217 TUX459216:TUX459217 UET459216:UET459217 UOP459216:UOP459217 UYL459216:UYL459217 VIH459216:VIH459217 VSD459216:VSD459217 WBZ459216:WBZ459217 WLV459216:WLV459217 WVR459216:WVR459217 N524752:O524753 JF524752:JF524753 TB524752:TB524753 ACX524752:ACX524753 AMT524752:AMT524753 AWP524752:AWP524753 BGL524752:BGL524753 BQH524752:BQH524753 CAD524752:CAD524753 CJZ524752:CJZ524753 CTV524752:CTV524753 DDR524752:DDR524753 DNN524752:DNN524753 DXJ524752:DXJ524753 EHF524752:EHF524753 ERB524752:ERB524753 FAX524752:FAX524753 FKT524752:FKT524753 FUP524752:FUP524753 GEL524752:GEL524753 GOH524752:GOH524753 GYD524752:GYD524753 HHZ524752:HHZ524753 HRV524752:HRV524753 IBR524752:IBR524753 ILN524752:ILN524753 IVJ524752:IVJ524753 JFF524752:JFF524753 JPB524752:JPB524753 JYX524752:JYX524753 KIT524752:KIT524753 KSP524752:KSP524753 LCL524752:LCL524753 LMH524752:LMH524753 LWD524752:LWD524753 MFZ524752:MFZ524753 MPV524752:MPV524753 MZR524752:MZR524753 NJN524752:NJN524753 NTJ524752:NTJ524753 ODF524752:ODF524753 ONB524752:ONB524753 OWX524752:OWX524753 PGT524752:PGT524753 PQP524752:PQP524753 QAL524752:QAL524753 QKH524752:QKH524753 QUD524752:QUD524753 RDZ524752:RDZ524753 RNV524752:RNV524753 RXR524752:RXR524753 SHN524752:SHN524753 SRJ524752:SRJ524753 TBF524752:TBF524753 TLB524752:TLB524753 TUX524752:TUX524753 UET524752:UET524753 UOP524752:UOP524753 UYL524752:UYL524753 VIH524752:VIH524753 VSD524752:VSD524753 WBZ524752:WBZ524753 WLV524752:WLV524753 WVR524752:WVR524753 N590288:O590289 JF590288:JF590289 TB590288:TB590289 ACX590288:ACX590289 AMT590288:AMT590289 AWP590288:AWP590289 BGL590288:BGL590289 BQH590288:BQH590289 CAD590288:CAD590289 CJZ590288:CJZ590289 CTV590288:CTV590289 DDR590288:DDR590289 DNN590288:DNN590289 DXJ590288:DXJ590289 EHF590288:EHF590289 ERB590288:ERB590289 FAX590288:FAX590289 FKT590288:FKT590289 FUP590288:FUP590289 GEL590288:GEL590289 GOH590288:GOH590289 GYD590288:GYD590289 HHZ590288:HHZ590289 HRV590288:HRV590289 IBR590288:IBR590289 ILN590288:ILN590289 IVJ590288:IVJ590289 JFF590288:JFF590289 JPB590288:JPB590289 JYX590288:JYX590289 KIT590288:KIT590289 KSP590288:KSP590289 LCL590288:LCL590289 LMH590288:LMH590289 LWD590288:LWD590289 MFZ590288:MFZ590289 MPV590288:MPV590289 MZR590288:MZR590289 NJN590288:NJN590289 NTJ590288:NTJ590289 ODF590288:ODF590289 ONB590288:ONB590289 OWX590288:OWX590289 PGT590288:PGT590289 PQP590288:PQP590289 QAL590288:QAL590289 QKH590288:QKH590289 QUD590288:QUD590289 RDZ590288:RDZ590289 RNV590288:RNV590289 RXR590288:RXR590289 SHN590288:SHN590289 SRJ590288:SRJ590289 TBF590288:TBF590289 TLB590288:TLB590289 TUX590288:TUX590289 UET590288:UET590289 UOP590288:UOP590289 UYL590288:UYL590289 VIH590288:VIH590289 VSD590288:VSD590289 WBZ590288:WBZ590289 WLV590288:WLV590289 WVR590288:WVR590289 N655824:O655825 JF655824:JF655825 TB655824:TB655825 ACX655824:ACX655825 AMT655824:AMT655825 AWP655824:AWP655825 BGL655824:BGL655825 BQH655824:BQH655825 CAD655824:CAD655825 CJZ655824:CJZ655825 CTV655824:CTV655825 DDR655824:DDR655825 DNN655824:DNN655825 DXJ655824:DXJ655825 EHF655824:EHF655825 ERB655824:ERB655825 FAX655824:FAX655825 FKT655824:FKT655825 FUP655824:FUP655825 GEL655824:GEL655825 GOH655824:GOH655825 GYD655824:GYD655825 HHZ655824:HHZ655825 HRV655824:HRV655825 IBR655824:IBR655825 ILN655824:ILN655825 IVJ655824:IVJ655825 JFF655824:JFF655825 JPB655824:JPB655825 JYX655824:JYX655825 KIT655824:KIT655825 KSP655824:KSP655825 LCL655824:LCL655825 LMH655824:LMH655825 LWD655824:LWD655825 MFZ655824:MFZ655825 MPV655824:MPV655825 MZR655824:MZR655825 NJN655824:NJN655825 NTJ655824:NTJ655825 ODF655824:ODF655825 ONB655824:ONB655825 OWX655824:OWX655825 PGT655824:PGT655825 PQP655824:PQP655825 QAL655824:QAL655825 QKH655824:QKH655825 QUD655824:QUD655825 RDZ655824:RDZ655825 RNV655824:RNV655825 RXR655824:RXR655825 SHN655824:SHN655825 SRJ655824:SRJ655825 TBF655824:TBF655825 TLB655824:TLB655825 TUX655824:TUX655825 UET655824:UET655825 UOP655824:UOP655825 UYL655824:UYL655825 VIH655824:VIH655825 VSD655824:VSD655825 WBZ655824:WBZ655825 WLV655824:WLV655825 WVR655824:WVR655825 N721360:O721361 JF721360:JF721361 TB721360:TB721361 ACX721360:ACX721361 AMT721360:AMT721361 AWP721360:AWP721361 BGL721360:BGL721361 BQH721360:BQH721361 CAD721360:CAD721361 CJZ721360:CJZ721361 CTV721360:CTV721361 DDR721360:DDR721361 DNN721360:DNN721361 DXJ721360:DXJ721361 EHF721360:EHF721361 ERB721360:ERB721361 FAX721360:FAX721361 FKT721360:FKT721361 FUP721360:FUP721361 GEL721360:GEL721361 GOH721360:GOH721361 GYD721360:GYD721361 HHZ721360:HHZ721361 HRV721360:HRV721361 IBR721360:IBR721361 ILN721360:ILN721361 IVJ721360:IVJ721361 JFF721360:JFF721361 JPB721360:JPB721361 JYX721360:JYX721361 KIT721360:KIT721361 KSP721360:KSP721361 LCL721360:LCL721361 LMH721360:LMH721361 LWD721360:LWD721361 MFZ721360:MFZ721361 MPV721360:MPV721361 MZR721360:MZR721361 NJN721360:NJN721361 NTJ721360:NTJ721361 ODF721360:ODF721361 ONB721360:ONB721361 OWX721360:OWX721361 PGT721360:PGT721361 PQP721360:PQP721361 QAL721360:QAL721361 QKH721360:QKH721361 QUD721360:QUD721361 RDZ721360:RDZ721361 RNV721360:RNV721361 RXR721360:RXR721361 SHN721360:SHN721361 SRJ721360:SRJ721361 TBF721360:TBF721361 TLB721360:TLB721361 TUX721360:TUX721361 UET721360:UET721361 UOP721360:UOP721361 UYL721360:UYL721361 VIH721360:VIH721361 VSD721360:VSD721361 WBZ721360:WBZ721361 WLV721360:WLV721361 WVR721360:WVR721361 N786896:O786897 JF786896:JF786897 TB786896:TB786897 ACX786896:ACX786897 AMT786896:AMT786897 AWP786896:AWP786897 BGL786896:BGL786897 BQH786896:BQH786897 CAD786896:CAD786897 CJZ786896:CJZ786897 CTV786896:CTV786897 DDR786896:DDR786897 DNN786896:DNN786897 DXJ786896:DXJ786897 EHF786896:EHF786897 ERB786896:ERB786897 FAX786896:FAX786897 FKT786896:FKT786897 FUP786896:FUP786897 GEL786896:GEL786897 GOH786896:GOH786897 GYD786896:GYD786897 HHZ786896:HHZ786897 HRV786896:HRV786897 IBR786896:IBR786897 ILN786896:ILN786897 IVJ786896:IVJ786897 JFF786896:JFF786897 JPB786896:JPB786897 JYX786896:JYX786897 KIT786896:KIT786897 KSP786896:KSP786897 LCL786896:LCL786897 LMH786896:LMH786897 LWD786896:LWD786897 MFZ786896:MFZ786897 MPV786896:MPV786897 MZR786896:MZR786897 NJN786896:NJN786897 NTJ786896:NTJ786897 ODF786896:ODF786897 ONB786896:ONB786897 OWX786896:OWX786897 PGT786896:PGT786897 PQP786896:PQP786897 QAL786896:QAL786897 QKH786896:QKH786897 QUD786896:QUD786897 RDZ786896:RDZ786897 RNV786896:RNV786897 RXR786896:RXR786897 SHN786896:SHN786897 SRJ786896:SRJ786897 TBF786896:TBF786897 TLB786896:TLB786897 TUX786896:TUX786897 UET786896:UET786897 UOP786896:UOP786897 UYL786896:UYL786897 VIH786896:VIH786897 VSD786896:VSD786897 WBZ786896:WBZ786897 WLV786896:WLV786897 WVR786896:WVR786897 N852432:O852433 JF852432:JF852433 TB852432:TB852433 ACX852432:ACX852433 AMT852432:AMT852433 AWP852432:AWP852433 BGL852432:BGL852433 BQH852432:BQH852433 CAD852432:CAD852433 CJZ852432:CJZ852433 CTV852432:CTV852433 DDR852432:DDR852433 DNN852432:DNN852433 DXJ852432:DXJ852433 EHF852432:EHF852433 ERB852432:ERB852433 FAX852432:FAX852433 FKT852432:FKT852433 FUP852432:FUP852433 GEL852432:GEL852433 GOH852432:GOH852433 GYD852432:GYD852433 HHZ852432:HHZ852433 HRV852432:HRV852433 IBR852432:IBR852433 ILN852432:ILN852433 IVJ852432:IVJ852433 JFF852432:JFF852433 JPB852432:JPB852433 JYX852432:JYX852433 KIT852432:KIT852433 KSP852432:KSP852433 LCL852432:LCL852433 LMH852432:LMH852433 LWD852432:LWD852433 MFZ852432:MFZ852433 MPV852432:MPV852433 MZR852432:MZR852433 NJN852432:NJN852433 NTJ852432:NTJ852433 ODF852432:ODF852433 ONB852432:ONB852433 OWX852432:OWX852433 PGT852432:PGT852433 PQP852432:PQP852433 QAL852432:QAL852433 QKH852432:QKH852433 QUD852432:QUD852433 RDZ852432:RDZ852433 RNV852432:RNV852433 RXR852432:RXR852433 SHN852432:SHN852433 SRJ852432:SRJ852433 TBF852432:TBF852433 TLB852432:TLB852433 TUX852432:TUX852433 UET852432:UET852433 UOP852432:UOP852433 UYL852432:UYL852433 VIH852432:VIH852433 VSD852432:VSD852433 WBZ852432:WBZ852433 WLV852432:WLV852433 WVR852432:WVR852433 N917968:O917969 JF917968:JF917969 TB917968:TB917969 ACX917968:ACX917969 AMT917968:AMT917969 AWP917968:AWP917969 BGL917968:BGL917969 BQH917968:BQH917969 CAD917968:CAD917969 CJZ917968:CJZ917969 CTV917968:CTV917969 DDR917968:DDR917969 DNN917968:DNN917969 DXJ917968:DXJ917969 EHF917968:EHF917969 ERB917968:ERB917969 FAX917968:FAX917969 FKT917968:FKT917969 FUP917968:FUP917969 GEL917968:GEL917969 GOH917968:GOH917969 GYD917968:GYD917969 HHZ917968:HHZ917969 HRV917968:HRV917969 IBR917968:IBR917969 ILN917968:ILN917969 IVJ917968:IVJ917969 JFF917968:JFF917969 JPB917968:JPB917969 JYX917968:JYX917969 KIT917968:KIT917969 KSP917968:KSP917969 LCL917968:LCL917969 LMH917968:LMH917969 LWD917968:LWD917969 MFZ917968:MFZ917969 MPV917968:MPV917969 MZR917968:MZR917969 NJN917968:NJN917969 NTJ917968:NTJ917969 ODF917968:ODF917969 ONB917968:ONB917969 OWX917968:OWX917969 PGT917968:PGT917969 PQP917968:PQP917969 QAL917968:QAL917969 QKH917968:QKH917969 QUD917968:QUD917969 RDZ917968:RDZ917969 RNV917968:RNV917969 RXR917968:RXR917969 SHN917968:SHN917969 SRJ917968:SRJ917969 TBF917968:TBF917969 TLB917968:TLB917969 TUX917968:TUX917969 UET917968:UET917969 UOP917968:UOP917969 UYL917968:UYL917969 VIH917968:VIH917969 VSD917968:VSD917969 WBZ917968:WBZ917969 WLV917968:WLV917969 WVR917968:WVR917969 N983504:O983505 JF983504:JF983505 TB983504:TB983505 ACX983504:ACX983505 AMT983504:AMT983505 AWP983504:AWP983505 BGL983504:BGL983505 BQH983504:BQH983505 CAD983504:CAD983505 CJZ983504:CJZ983505 CTV983504:CTV983505 DDR983504:DDR983505 DNN983504:DNN983505 DXJ983504:DXJ983505 EHF983504:EHF983505 ERB983504:ERB983505 FAX983504:FAX983505 FKT983504:FKT983505 FUP983504:FUP983505 GEL983504:GEL983505 GOH983504:GOH983505 GYD983504:GYD983505 HHZ983504:HHZ983505 HRV983504:HRV983505 IBR983504:IBR983505 ILN983504:ILN983505 IVJ983504:IVJ983505 JFF983504:JFF983505 JPB983504:JPB983505 JYX983504:JYX983505 KIT983504:KIT983505 KSP983504:KSP983505 LCL983504:LCL983505 LMH983504:LMH983505 LWD983504:LWD983505 MFZ983504:MFZ983505 MPV983504:MPV983505 MZR983504:MZR983505 NJN983504:NJN983505 NTJ983504:NTJ983505 ODF983504:ODF983505 ONB983504:ONB983505 OWX983504:OWX983505 PGT983504:PGT983505 PQP983504:PQP983505 QAL983504:QAL983505 QKH983504:QKH983505 QUD983504:QUD983505 RDZ983504:RDZ983505 RNV983504:RNV983505 RXR983504:RXR983505 SHN983504:SHN983505 SRJ983504:SRJ983505 TBF983504:TBF983505 TLB983504:TLB983505 TUX983504:TUX983505 UET983504:UET983505 UOP983504:UOP983505 UYL983504:UYL983505 VIH983504:VIH983505 VSD983504:VSD983505 WBZ983504:WBZ983505 WLV983504:WLV983505 WVR983504:WVR983505 JI65996 TE65996 ADA65996 AMW65996 AWS65996 BGO65996 BQK65996 CAG65996 CKC65996 CTY65996 DDU65996 DNQ65996 DXM65996 EHI65996 ERE65996 FBA65996 FKW65996 FUS65996 GEO65996 GOK65996 GYG65996 HIC65996 HRY65996 IBU65996 ILQ65996 IVM65996 JFI65996 JPE65996 JZA65996 KIW65996 KSS65996 LCO65996 LMK65996 LWG65996 MGC65996 MPY65996 MZU65996 NJQ65996 NTM65996 ODI65996 ONE65996 OXA65996 PGW65996 PQS65996 QAO65996 QKK65996 QUG65996 REC65996 RNY65996 RXU65996 SHQ65996 SRM65996 TBI65996 TLE65996 TVA65996 UEW65996 UOS65996 UYO65996 VIK65996 VSG65996 WCC65996 WLY65996 WVU65996 JI131532 TE131532 ADA131532 AMW131532 AWS131532 BGO131532 BQK131532 CAG131532 CKC131532 CTY131532 DDU131532 DNQ131532 DXM131532 EHI131532 ERE131532 FBA131532 FKW131532 FUS131532 GEO131532 GOK131532 GYG131532 HIC131532 HRY131532 IBU131532 ILQ131532 IVM131532 JFI131532 JPE131532 JZA131532 KIW131532 KSS131532 LCO131532 LMK131532 LWG131532 MGC131532 MPY131532 MZU131532 NJQ131532 NTM131532 ODI131532 ONE131532 OXA131532 PGW131532 PQS131532 QAO131532 QKK131532 QUG131532 REC131532 RNY131532 RXU131532 SHQ131532 SRM131532 TBI131532 TLE131532 TVA131532 UEW131532 UOS131532 UYO131532 VIK131532 VSG131532 WCC131532 WLY131532 WVU131532 JI197068 TE197068 ADA197068 AMW197068 AWS197068 BGO197068 BQK197068 CAG197068 CKC197068 CTY197068 DDU197068 DNQ197068 DXM197068 EHI197068 ERE197068 FBA197068 FKW197068 FUS197068 GEO197068 GOK197068 GYG197068 HIC197068 HRY197068 IBU197068 ILQ197068 IVM197068 JFI197068 JPE197068 JZA197068 KIW197068 KSS197068 LCO197068 LMK197068 LWG197068 MGC197068 MPY197068 MZU197068 NJQ197068 NTM197068 ODI197068 ONE197068 OXA197068 PGW197068 PQS197068 QAO197068 QKK197068 QUG197068 REC197068 RNY197068 RXU197068 SHQ197068 SRM197068 TBI197068 TLE197068 TVA197068 UEW197068 UOS197068 UYO197068 VIK197068 VSG197068 WCC197068 WLY197068 WVU197068 JI262604 TE262604 ADA262604 AMW262604 AWS262604 BGO262604 BQK262604 CAG262604 CKC262604 CTY262604 DDU262604 DNQ262604 DXM262604 EHI262604 ERE262604 FBA262604 FKW262604 FUS262604 GEO262604 GOK262604 GYG262604 HIC262604 HRY262604 IBU262604 ILQ262604 IVM262604 JFI262604 JPE262604 JZA262604 KIW262604 KSS262604 LCO262604 LMK262604 LWG262604 MGC262604 MPY262604 MZU262604 NJQ262604 NTM262604 ODI262604 ONE262604 OXA262604 PGW262604 PQS262604 QAO262604 QKK262604 QUG262604 REC262604 RNY262604 RXU262604 SHQ262604 SRM262604 TBI262604 TLE262604 TVA262604 UEW262604 UOS262604 UYO262604 VIK262604 VSG262604 WCC262604 WLY262604 WVU262604 JI328140 TE328140 ADA328140 AMW328140 AWS328140 BGO328140 BQK328140 CAG328140 CKC328140 CTY328140 DDU328140 DNQ328140 DXM328140 EHI328140 ERE328140 FBA328140 FKW328140 FUS328140 GEO328140 GOK328140 GYG328140 HIC328140 HRY328140 IBU328140 ILQ328140 IVM328140 JFI328140 JPE328140 JZA328140 KIW328140 KSS328140 LCO328140 LMK328140 LWG328140 MGC328140 MPY328140 MZU328140 NJQ328140 NTM328140 ODI328140 ONE328140 OXA328140 PGW328140 PQS328140 QAO328140 QKK328140 QUG328140 REC328140 RNY328140 RXU328140 SHQ328140 SRM328140 TBI328140 TLE328140 TVA328140 UEW328140 UOS328140 UYO328140 VIK328140 VSG328140 WCC328140 WLY328140 WVU328140 JI393676 TE393676 ADA393676 AMW393676 AWS393676 BGO393676 BQK393676 CAG393676 CKC393676 CTY393676 DDU393676 DNQ393676 DXM393676 EHI393676 ERE393676 FBA393676 FKW393676 FUS393676 GEO393676 GOK393676 GYG393676 HIC393676 HRY393676 IBU393676 ILQ393676 IVM393676 JFI393676 JPE393676 JZA393676 KIW393676 KSS393676 LCO393676 LMK393676 LWG393676 MGC393676 MPY393676 MZU393676 NJQ393676 NTM393676 ODI393676 ONE393676 OXA393676 PGW393676 PQS393676 QAO393676 QKK393676 QUG393676 REC393676 RNY393676 RXU393676 SHQ393676 SRM393676 TBI393676 TLE393676 TVA393676 UEW393676 UOS393676 UYO393676 VIK393676 VSG393676 WCC393676 WLY393676 WVU393676 JI459212 TE459212 ADA459212 AMW459212 AWS459212 BGO459212 BQK459212 CAG459212 CKC459212 CTY459212 DDU459212 DNQ459212 DXM459212 EHI459212 ERE459212 FBA459212 FKW459212 FUS459212 GEO459212 GOK459212 GYG459212 HIC459212 HRY459212 IBU459212 ILQ459212 IVM459212 JFI459212 JPE459212 JZA459212 KIW459212 KSS459212 LCO459212 LMK459212 LWG459212 MGC459212 MPY459212 MZU459212 NJQ459212 NTM459212 ODI459212 ONE459212 OXA459212 PGW459212 PQS459212 QAO459212 QKK459212 QUG459212 REC459212 RNY459212 RXU459212 SHQ459212 SRM459212 TBI459212 TLE459212 TVA459212 UEW459212 UOS459212 UYO459212 VIK459212 VSG459212 WCC459212 WLY459212 WVU459212 JI524748 TE524748 ADA524748 AMW524748 AWS524748 BGO524748 BQK524748 CAG524748 CKC524748 CTY524748 DDU524748 DNQ524748 DXM524748 EHI524748 ERE524748 FBA524748 FKW524748 FUS524748 GEO524748 GOK524748 GYG524748 HIC524748 HRY524748 IBU524748 ILQ524748 IVM524748 JFI524748 JPE524748 JZA524748 KIW524748 KSS524748 LCO524748 LMK524748 LWG524748 MGC524748 MPY524748 MZU524748 NJQ524748 NTM524748 ODI524748 ONE524748 OXA524748 PGW524748 PQS524748 QAO524748 QKK524748 QUG524748 REC524748 RNY524748 RXU524748 SHQ524748 SRM524748 TBI524748 TLE524748 TVA524748 UEW524748 UOS524748 UYO524748 VIK524748 VSG524748 WCC524748 WLY524748 WVU524748 JI590284 TE590284 ADA590284 AMW590284 AWS590284 BGO590284 BQK590284 CAG590284 CKC590284 CTY590284 DDU590284 DNQ590284 DXM590284 EHI590284 ERE590284 FBA590284 FKW590284 FUS590284 GEO590284 GOK590284 GYG590284 HIC590284 HRY590284 IBU590284 ILQ590284 IVM590284 JFI590284 JPE590284 JZA590284 KIW590284 KSS590284 LCO590284 LMK590284 LWG590284 MGC590284 MPY590284 MZU590284 NJQ590284 NTM590284 ODI590284 ONE590284 OXA590284 PGW590284 PQS590284 QAO590284 QKK590284 QUG590284 REC590284 RNY590284 RXU590284 SHQ590284 SRM590284 TBI590284 TLE590284 TVA590284 UEW590284 UOS590284 UYO590284 VIK590284 VSG590284 WCC590284 WLY590284 WVU590284 JI655820 TE655820 ADA655820 AMW655820 AWS655820 BGO655820 BQK655820 CAG655820 CKC655820 CTY655820 DDU655820 DNQ655820 DXM655820 EHI655820 ERE655820 FBA655820 FKW655820 FUS655820 GEO655820 GOK655820 GYG655820 HIC655820 HRY655820 IBU655820 ILQ655820 IVM655820 JFI655820 JPE655820 JZA655820 KIW655820 KSS655820 LCO655820 LMK655820 LWG655820 MGC655820 MPY655820 MZU655820 NJQ655820 NTM655820 ODI655820 ONE655820 OXA655820 PGW655820 PQS655820 QAO655820 QKK655820 QUG655820 REC655820 RNY655820 RXU655820 SHQ655820 SRM655820 TBI655820 TLE655820 TVA655820 UEW655820 UOS655820 UYO655820 VIK655820 VSG655820 WCC655820 WLY655820 WVU655820 JI721356 TE721356 ADA721356 AMW721356 AWS721356 BGO721356 BQK721356 CAG721356 CKC721356 CTY721356 DDU721356 DNQ721356 DXM721356 EHI721356 ERE721356 FBA721356 FKW721356 FUS721356 GEO721356 GOK721356 GYG721356 HIC721356 HRY721356 IBU721356 ILQ721356 IVM721356 JFI721356 JPE721356 JZA721356 KIW721356 KSS721356 LCO721356 LMK721356 LWG721356 MGC721356 MPY721356 MZU721356 NJQ721356 NTM721356 ODI721356 ONE721356 OXA721356 PGW721356 PQS721356 QAO721356 QKK721356 QUG721356 REC721356 RNY721356 RXU721356 SHQ721356 SRM721356 TBI721356 TLE721356 TVA721356 UEW721356 UOS721356 UYO721356 VIK721356 VSG721356 WCC721356 WLY721356 WVU721356 JI786892 TE786892 ADA786892 AMW786892 AWS786892 BGO786892 BQK786892 CAG786892 CKC786892 CTY786892 DDU786892 DNQ786892 DXM786892 EHI786892 ERE786892 FBA786892 FKW786892 FUS786892 GEO786892 GOK786892 GYG786892 HIC786892 HRY786892 IBU786892 ILQ786892 IVM786892 JFI786892 JPE786892 JZA786892 KIW786892 KSS786892 LCO786892 LMK786892 LWG786892 MGC786892 MPY786892 MZU786892 NJQ786892 NTM786892 ODI786892 ONE786892 OXA786892 PGW786892 PQS786892 QAO786892 QKK786892 QUG786892 REC786892 RNY786892 RXU786892 SHQ786892 SRM786892 TBI786892 TLE786892 TVA786892 UEW786892 UOS786892 UYO786892 VIK786892 VSG786892 WCC786892 WLY786892 WVU786892 JI852428 TE852428 ADA852428 AMW852428 AWS852428 BGO852428 BQK852428 CAG852428 CKC852428 CTY852428 DDU852428 DNQ852428 DXM852428 EHI852428 ERE852428 FBA852428 FKW852428 FUS852428 GEO852428 GOK852428 GYG852428 HIC852428 HRY852428 IBU852428 ILQ852428 IVM852428 JFI852428 JPE852428 JZA852428 KIW852428 KSS852428 LCO852428 LMK852428 LWG852428 MGC852428 MPY852428 MZU852428 NJQ852428 NTM852428 ODI852428 ONE852428 OXA852428 PGW852428 PQS852428 QAO852428 QKK852428 QUG852428 REC852428 RNY852428 RXU852428 SHQ852428 SRM852428 TBI852428 TLE852428 TVA852428 UEW852428 UOS852428 UYO852428 VIK852428 VSG852428 WCC852428 WLY852428 WVU852428 JI917964 TE917964 ADA917964 AMW917964 AWS917964 BGO917964 BQK917964 CAG917964 CKC917964 CTY917964 DDU917964 DNQ917964 DXM917964 EHI917964 ERE917964 FBA917964 FKW917964 FUS917964 GEO917964 GOK917964 GYG917964 HIC917964 HRY917964 IBU917964 ILQ917964 IVM917964 JFI917964 JPE917964 JZA917964 KIW917964 KSS917964 LCO917964 LMK917964 LWG917964 MGC917964 MPY917964 MZU917964 NJQ917964 NTM917964 ODI917964 ONE917964 OXA917964 PGW917964 PQS917964 QAO917964 QKK917964 QUG917964 REC917964 RNY917964 RXU917964 SHQ917964 SRM917964 TBI917964 TLE917964 TVA917964 UEW917964 UOS917964 UYO917964 VIK917964 VSG917964 WCC917964 WLY917964 WVU917964 JI983500 TE983500 ADA983500 AMW983500 AWS983500 BGO983500 BQK983500 CAG983500 CKC983500 CTY983500 DDU983500 DNQ983500 DXM983500 EHI983500 ERE983500 FBA983500 FKW983500 FUS983500 GEO983500 GOK983500 GYG983500 HIC983500 HRY983500 IBU983500 ILQ983500 IVM983500 JFI983500 JPE983500 JZA983500 KIW983500 KSS983500 LCO983500 LMK983500 LWG983500 MGC983500 MPY983500 MZU983500 NJQ983500 NTM983500 ODI983500 ONE983500 OXA983500 PGW983500 PQS983500 QAO983500 QKK983500 QUG983500 REC983500 RNY983500 RXU983500 SHQ983500 SRM983500 TBI983500 TLE983500 TVA983500 UEW983500 UOS983500 UYO983500 VIK983500 VSG983500 WCC983500 WLY983500 WVU983500 N65816:O65973 JF65816:JF65973 TB65816:TB65973 ACX65816:ACX65973 AMT65816:AMT65973 AWP65816:AWP65973 BGL65816:BGL65973 BQH65816:BQH65973 CAD65816:CAD65973 CJZ65816:CJZ65973 CTV65816:CTV65973 DDR65816:DDR65973 DNN65816:DNN65973 DXJ65816:DXJ65973 EHF65816:EHF65973 ERB65816:ERB65973 FAX65816:FAX65973 FKT65816:FKT65973 FUP65816:FUP65973 GEL65816:GEL65973 GOH65816:GOH65973 GYD65816:GYD65973 HHZ65816:HHZ65973 HRV65816:HRV65973 IBR65816:IBR65973 ILN65816:ILN65973 IVJ65816:IVJ65973 JFF65816:JFF65973 JPB65816:JPB65973 JYX65816:JYX65973 KIT65816:KIT65973 KSP65816:KSP65973 LCL65816:LCL65973 LMH65816:LMH65973 LWD65816:LWD65973 MFZ65816:MFZ65973 MPV65816:MPV65973 MZR65816:MZR65973 NJN65816:NJN65973 NTJ65816:NTJ65973 ODF65816:ODF65973 ONB65816:ONB65973 OWX65816:OWX65973 PGT65816:PGT65973 PQP65816:PQP65973 QAL65816:QAL65973 QKH65816:QKH65973 QUD65816:QUD65973 RDZ65816:RDZ65973 RNV65816:RNV65973 RXR65816:RXR65973 SHN65816:SHN65973 SRJ65816:SRJ65973 TBF65816:TBF65973 TLB65816:TLB65973 TUX65816:TUX65973 UET65816:UET65973 UOP65816:UOP65973 UYL65816:UYL65973 VIH65816:VIH65973 VSD65816:VSD65973 WBZ65816:WBZ65973 WLV65816:WLV65973 WVR65816:WVR65973 N131352:O131509 JF131352:JF131509 TB131352:TB131509 ACX131352:ACX131509 AMT131352:AMT131509 AWP131352:AWP131509 BGL131352:BGL131509 BQH131352:BQH131509 CAD131352:CAD131509 CJZ131352:CJZ131509 CTV131352:CTV131509 DDR131352:DDR131509 DNN131352:DNN131509 DXJ131352:DXJ131509 EHF131352:EHF131509 ERB131352:ERB131509 FAX131352:FAX131509 FKT131352:FKT131509 FUP131352:FUP131509 GEL131352:GEL131509 GOH131352:GOH131509 GYD131352:GYD131509 HHZ131352:HHZ131509 HRV131352:HRV131509 IBR131352:IBR131509 ILN131352:ILN131509 IVJ131352:IVJ131509 JFF131352:JFF131509 JPB131352:JPB131509 JYX131352:JYX131509 KIT131352:KIT131509 KSP131352:KSP131509 LCL131352:LCL131509 LMH131352:LMH131509 LWD131352:LWD131509 MFZ131352:MFZ131509 MPV131352:MPV131509 MZR131352:MZR131509 NJN131352:NJN131509 NTJ131352:NTJ131509 ODF131352:ODF131509 ONB131352:ONB131509 OWX131352:OWX131509 PGT131352:PGT131509 PQP131352:PQP131509 QAL131352:QAL131509 QKH131352:QKH131509 QUD131352:QUD131509 RDZ131352:RDZ131509 RNV131352:RNV131509 RXR131352:RXR131509 SHN131352:SHN131509 SRJ131352:SRJ131509 TBF131352:TBF131509 TLB131352:TLB131509 TUX131352:TUX131509 UET131352:UET131509 UOP131352:UOP131509 UYL131352:UYL131509 VIH131352:VIH131509 VSD131352:VSD131509 WBZ131352:WBZ131509 WLV131352:WLV131509 WVR131352:WVR131509 N196888:O197045 JF196888:JF197045 TB196888:TB197045 ACX196888:ACX197045 AMT196888:AMT197045 AWP196888:AWP197045 BGL196888:BGL197045 BQH196888:BQH197045 CAD196888:CAD197045 CJZ196888:CJZ197045 CTV196888:CTV197045 DDR196888:DDR197045 DNN196888:DNN197045 DXJ196888:DXJ197045 EHF196888:EHF197045 ERB196888:ERB197045 FAX196888:FAX197045 FKT196888:FKT197045 FUP196888:FUP197045 GEL196888:GEL197045 GOH196888:GOH197045 GYD196888:GYD197045 HHZ196888:HHZ197045 HRV196888:HRV197045 IBR196888:IBR197045 ILN196888:ILN197045 IVJ196888:IVJ197045 JFF196888:JFF197045 JPB196888:JPB197045 JYX196888:JYX197045 KIT196888:KIT197045 KSP196888:KSP197045 LCL196888:LCL197045 LMH196888:LMH197045 LWD196888:LWD197045 MFZ196888:MFZ197045 MPV196888:MPV197045 MZR196888:MZR197045 NJN196888:NJN197045 NTJ196888:NTJ197045 ODF196888:ODF197045 ONB196888:ONB197045 OWX196888:OWX197045 PGT196888:PGT197045 PQP196888:PQP197045 QAL196888:QAL197045 QKH196888:QKH197045 QUD196888:QUD197045 RDZ196888:RDZ197045 RNV196888:RNV197045 RXR196888:RXR197045 SHN196888:SHN197045 SRJ196888:SRJ197045 TBF196888:TBF197045 TLB196888:TLB197045 TUX196888:TUX197045 UET196888:UET197045 UOP196888:UOP197045 UYL196888:UYL197045 VIH196888:VIH197045 VSD196888:VSD197045 WBZ196888:WBZ197045 WLV196888:WLV197045 WVR196888:WVR197045 N262424:O262581 JF262424:JF262581 TB262424:TB262581 ACX262424:ACX262581 AMT262424:AMT262581 AWP262424:AWP262581 BGL262424:BGL262581 BQH262424:BQH262581 CAD262424:CAD262581 CJZ262424:CJZ262581 CTV262424:CTV262581 DDR262424:DDR262581 DNN262424:DNN262581 DXJ262424:DXJ262581 EHF262424:EHF262581 ERB262424:ERB262581 FAX262424:FAX262581 FKT262424:FKT262581 FUP262424:FUP262581 GEL262424:GEL262581 GOH262424:GOH262581 GYD262424:GYD262581 HHZ262424:HHZ262581 HRV262424:HRV262581 IBR262424:IBR262581 ILN262424:ILN262581 IVJ262424:IVJ262581 JFF262424:JFF262581 JPB262424:JPB262581 JYX262424:JYX262581 KIT262424:KIT262581 KSP262424:KSP262581 LCL262424:LCL262581 LMH262424:LMH262581 LWD262424:LWD262581 MFZ262424:MFZ262581 MPV262424:MPV262581 MZR262424:MZR262581 NJN262424:NJN262581 NTJ262424:NTJ262581 ODF262424:ODF262581 ONB262424:ONB262581 OWX262424:OWX262581 PGT262424:PGT262581 PQP262424:PQP262581 QAL262424:QAL262581 QKH262424:QKH262581 QUD262424:QUD262581 RDZ262424:RDZ262581 RNV262424:RNV262581 RXR262424:RXR262581 SHN262424:SHN262581 SRJ262424:SRJ262581 TBF262424:TBF262581 TLB262424:TLB262581 TUX262424:TUX262581 UET262424:UET262581 UOP262424:UOP262581 UYL262424:UYL262581 VIH262424:VIH262581 VSD262424:VSD262581 WBZ262424:WBZ262581 WLV262424:WLV262581 WVR262424:WVR262581 N327960:O328117 JF327960:JF328117 TB327960:TB328117 ACX327960:ACX328117 AMT327960:AMT328117 AWP327960:AWP328117 BGL327960:BGL328117 BQH327960:BQH328117 CAD327960:CAD328117 CJZ327960:CJZ328117 CTV327960:CTV328117 DDR327960:DDR328117 DNN327960:DNN328117 DXJ327960:DXJ328117 EHF327960:EHF328117 ERB327960:ERB328117 FAX327960:FAX328117 FKT327960:FKT328117 FUP327960:FUP328117 GEL327960:GEL328117 GOH327960:GOH328117 GYD327960:GYD328117 HHZ327960:HHZ328117 HRV327960:HRV328117 IBR327960:IBR328117 ILN327960:ILN328117 IVJ327960:IVJ328117 JFF327960:JFF328117 JPB327960:JPB328117 JYX327960:JYX328117 KIT327960:KIT328117 KSP327960:KSP328117 LCL327960:LCL328117 LMH327960:LMH328117 LWD327960:LWD328117 MFZ327960:MFZ328117 MPV327960:MPV328117 MZR327960:MZR328117 NJN327960:NJN328117 NTJ327960:NTJ328117 ODF327960:ODF328117 ONB327960:ONB328117 OWX327960:OWX328117 PGT327960:PGT328117 PQP327960:PQP328117 QAL327960:QAL328117 QKH327960:QKH328117 QUD327960:QUD328117 RDZ327960:RDZ328117 RNV327960:RNV328117 RXR327960:RXR328117 SHN327960:SHN328117 SRJ327960:SRJ328117 TBF327960:TBF328117 TLB327960:TLB328117 TUX327960:TUX328117 UET327960:UET328117 UOP327960:UOP328117 UYL327960:UYL328117 VIH327960:VIH328117 VSD327960:VSD328117 WBZ327960:WBZ328117 WLV327960:WLV328117 WVR327960:WVR328117 N393496:O393653 JF393496:JF393653 TB393496:TB393653 ACX393496:ACX393653 AMT393496:AMT393653 AWP393496:AWP393653 BGL393496:BGL393653 BQH393496:BQH393653 CAD393496:CAD393653 CJZ393496:CJZ393653 CTV393496:CTV393653 DDR393496:DDR393653 DNN393496:DNN393653 DXJ393496:DXJ393653 EHF393496:EHF393653 ERB393496:ERB393653 FAX393496:FAX393653 FKT393496:FKT393653 FUP393496:FUP393653 GEL393496:GEL393653 GOH393496:GOH393653 GYD393496:GYD393653 HHZ393496:HHZ393653 HRV393496:HRV393653 IBR393496:IBR393653 ILN393496:ILN393653 IVJ393496:IVJ393653 JFF393496:JFF393653 JPB393496:JPB393653 JYX393496:JYX393653 KIT393496:KIT393653 KSP393496:KSP393653 LCL393496:LCL393653 LMH393496:LMH393653 LWD393496:LWD393653 MFZ393496:MFZ393653 MPV393496:MPV393653 MZR393496:MZR393653 NJN393496:NJN393653 NTJ393496:NTJ393653 ODF393496:ODF393653 ONB393496:ONB393653 OWX393496:OWX393653 PGT393496:PGT393653 PQP393496:PQP393653 QAL393496:QAL393653 QKH393496:QKH393653 QUD393496:QUD393653 RDZ393496:RDZ393653 RNV393496:RNV393653 RXR393496:RXR393653 SHN393496:SHN393653 SRJ393496:SRJ393653 TBF393496:TBF393653 TLB393496:TLB393653 TUX393496:TUX393653 UET393496:UET393653 UOP393496:UOP393653 UYL393496:UYL393653 VIH393496:VIH393653 VSD393496:VSD393653 WBZ393496:WBZ393653 WLV393496:WLV393653 WVR393496:WVR393653 N459032:O459189 JF459032:JF459189 TB459032:TB459189 ACX459032:ACX459189 AMT459032:AMT459189 AWP459032:AWP459189 BGL459032:BGL459189 BQH459032:BQH459189 CAD459032:CAD459189 CJZ459032:CJZ459189 CTV459032:CTV459189 DDR459032:DDR459189 DNN459032:DNN459189 DXJ459032:DXJ459189 EHF459032:EHF459189 ERB459032:ERB459189 FAX459032:FAX459189 FKT459032:FKT459189 FUP459032:FUP459189 GEL459032:GEL459189 GOH459032:GOH459189 GYD459032:GYD459189 HHZ459032:HHZ459189 HRV459032:HRV459189 IBR459032:IBR459189 ILN459032:ILN459189 IVJ459032:IVJ459189 JFF459032:JFF459189 JPB459032:JPB459189 JYX459032:JYX459189 KIT459032:KIT459189 KSP459032:KSP459189 LCL459032:LCL459189 LMH459032:LMH459189 LWD459032:LWD459189 MFZ459032:MFZ459189 MPV459032:MPV459189 MZR459032:MZR459189 NJN459032:NJN459189 NTJ459032:NTJ459189 ODF459032:ODF459189 ONB459032:ONB459189 OWX459032:OWX459189 PGT459032:PGT459189 PQP459032:PQP459189 QAL459032:QAL459189 QKH459032:QKH459189 QUD459032:QUD459189 RDZ459032:RDZ459189 RNV459032:RNV459189 RXR459032:RXR459189 SHN459032:SHN459189 SRJ459032:SRJ459189 TBF459032:TBF459189 TLB459032:TLB459189 TUX459032:TUX459189 UET459032:UET459189 UOP459032:UOP459189 UYL459032:UYL459189 VIH459032:VIH459189 VSD459032:VSD459189 WBZ459032:WBZ459189 WLV459032:WLV459189 WVR459032:WVR459189 N524568:O524725 JF524568:JF524725 TB524568:TB524725 ACX524568:ACX524725 AMT524568:AMT524725 AWP524568:AWP524725 BGL524568:BGL524725 BQH524568:BQH524725 CAD524568:CAD524725 CJZ524568:CJZ524725 CTV524568:CTV524725 DDR524568:DDR524725 DNN524568:DNN524725 DXJ524568:DXJ524725 EHF524568:EHF524725 ERB524568:ERB524725 FAX524568:FAX524725 FKT524568:FKT524725 FUP524568:FUP524725 GEL524568:GEL524725 GOH524568:GOH524725 GYD524568:GYD524725 HHZ524568:HHZ524725 HRV524568:HRV524725 IBR524568:IBR524725 ILN524568:ILN524725 IVJ524568:IVJ524725 JFF524568:JFF524725 JPB524568:JPB524725 JYX524568:JYX524725 KIT524568:KIT524725 KSP524568:KSP524725 LCL524568:LCL524725 LMH524568:LMH524725 LWD524568:LWD524725 MFZ524568:MFZ524725 MPV524568:MPV524725 MZR524568:MZR524725 NJN524568:NJN524725 NTJ524568:NTJ524725 ODF524568:ODF524725 ONB524568:ONB524725 OWX524568:OWX524725 PGT524568:PGT524725 PQP524568:PQP524725 QAL524568:QAL524725 QKH524568:QKH524725 QUD524568:QUD524725 RDZ524568:RDZ524725 RNV524568:RNV524725 RXR524568:RXR524725 SHN524568:SHN524725 SRJ524568:SRJ524725 TBF524568:TBF524725 TLB524568:TLB524725 TUX524568:TUX524725 UET524568:UET524725 UOP524568:UOP524725 UYL524568:UYL524725 VIH524568:VIH524725 VSD524568:VSD524725 WBZ524568:WBZ524725 WLV524568:WLV524725 WVR524568:WVR524725 N590104:O590261 JF590104:JF590261 TB590104:TB590261 ACX590104:ACX590261 AMT590104:AMT590261 AWP590104:AWP590261 BGL590104:BGL590261 BQH590104:BQH590261 CAD590104:CAD590261 CJZ590104:CJZ590261 CTV590104:CTV590261 DDR590104:DDR590261 DNN590104:DNN590261 DXJ590104:DXJ590261 EHF590104:EHF590261 ERB590104:ERB590261 FAX590104:FAX590261 FKT590104:FKT590261 FUP590104:FUP590261 GEL590104:GEL590261 GOH590104:GOH590261 GYD590104:GYD590261 HHZ590104:HHZ590261 HRV590104:HRV590261 IBR590104:IBR590261 ILN590104:ILN590261 IVJ590104:IVJ590261 JFF590104:JFF590261 JPB590104:JPB590261 JYX590104:JYX590261 KIT590104:KIT590261 KSP590104:KSP590261 LCL590104:LCL590261 LMH590104:LMH590261 LWD590104:LWD590261 MFZ590104:MFZ590261 MPV590104:MPV590261 MZR590104:MZR590261 NJN590104:NJN590261 NTJ590104:NTJ590261 ODF590104:ODF590261 ONB590104:ONB590261 OWX590104:OWX590261 PGT590104:PGT590261 PQP590104:PQP590261 QAL590104:QAL590261 QKH590104:QKH590261 QUD590104:QUD590261 RDZ590104:RDZ590261 RNV590104:RNV590261 RXR590104:RXR590261 SHN590104:SHN590261 SRJ590104:SRJ590261 TBF590104:TBF590261 TLB590104:TLB590261 TUX590104:TUX590261 UET590104:UET590261 UOP590104:UOP590261 UYL590104:UYL590261 VIH590104:VIH590261 VSD590104:VSD590261 WBZ590104:WBZ590261 WLV590104:WLV590261 WVR590104:WVR590261 N655640:O655797 JF655640:JF655797 TB655640:TB655797 ACX655640:ACX655797 AMT655640:AMT655797 AWP655640:AWP655797 BGL655640:BGL655797 BQH655640:BQH655797 CAD655640:CAD655797 CJZ655640:CJZ655797 CTV655640:CTV655797 DDR655640:DDR655797 DNN655640:DNN655797 DXJ655640:DXJ655797 EHF655640:EHF655797 ERB655640:ERB655797 FAX655640:FAX655797 FKT655640:FKT655797 FUP655640:FUP655797 GEL655640:GEL655797 GOH655640:GOH655797 GYD655640:GYD655797 HHZ655640:HHZ655797 HRV655640:HRV655797 IBR655640:IBR655797 ILN655640:ILN655797 IVJ655640:IVJ655797 JFF655640:JFF655797 JPB655640:JPB655797 JYX655640:JYX655797 KIT655640:KIT655797 KSP655640:KSP655797 LCL655640:LCL655797 LMH655640:LMH655797 LWD655640:LWD655797 MFZ655640:MFZ655797 MPV655640:MPV655797 MZR655640:MZR655797 NJN655640:NJN655797 NTJ655640:NTJ655797 ODF655640:ODF655797 ONB655640:ONB655797 OWX655640:OWX655797 PGT655640:PGT655797 PQP655640:PQP655797 QAL655640:QAL655797 QKH655640:QKH655797 QUD655640:QUD655797 RDZ655640:RDZ655797 RNV655640:RNV655797 RXR655640:RXR655797 SHN655640:SHN655797 SRJ655640:SRJ655797 TBF655640:TBF655797 TLB655640:TLB655797 TUX655640:TUX655797 UET655640:UET655797 UOP655640:UOP655797 UYL655640:UYL655797 VIH655640:VIH655797 VSD655640:VSD655797 WBZ655640:WBZ655797 WLV655640:WLV655797 WVR655640:WVR655797 N721176:O721333 JF721176:JF721333 TB721176:TB721333 ACX721176:ACX721333 AMT721176:AMT721333 AWP721176:AWP721333 BGL721176:BGL721333 BQH721176:BQH721333 CAD721176:CAD721333 CJZ721176:CJZ721333 CTV721176:CTV721333 DDR721176:DDR721333 DNN721176:DNN721333 DXJ721176:DXJ721333 EHF721176:EHF721333 ERB721176:ERB721333 FAX721176:FAX721333 FKT721176:FKT721333 FUP721176:FUP721333 GEL721176:GEL721333 GOH721176:GOH721333 GYD721176:GYD721333 HHZ721176:HHZ721333 HRV721176:HRV721333 IBR721176:IBR721333 ILN721176:ILN721333 IVJ721176:IVJ721333 JFF721176:JFF721333 JPB721176:JPB721333 JYX721176:JYX721333 KIT721176:KIT721333 KSP721176:KSP721333 LCL721176:LCL721333 LMH721176:LMH721333 LWD721176:LWD721333 MFZ721176:MFZ721333 MPV721176:MPV721333 MZR721176:MZR721333 NJN721176:NJN721333 NTJ721176:NTJ721333 ODF721176:ODF721333 ONB721176:ONB721333 OWX721176:OWX721333 PGT721176:PGT721333 PQP721176:PQP721333 QAL721176:QAL721333 QKH721176:QKH721333 QUD721176:QUD721333 RDZ721176:RDZ721333 RNV721176:RNV721333 RXR721176:RXR721333 SHN721176:SHN721333 SRJ721176:SRJ721333 TBF721176:TBF721333 TLB721176:TLB721333 TUX721176:TUX721333 UET721176:UET721333 UOP721176:UOP721333 UYL721176:UYL721333 VIH721176:VIH721333 VSD721176:VSD721333 WBZ721176:WBZ721333 WLV721176:WLV721333 WVR721176:WVR721333 N786712:O786869 JF786712:JF786869 TB786712:TB786869 ACX786712:ACX786869 AMT786712:AMT786869 AWP786712:AWP786869 BGL786712:BGL786869 BQH786712:BQH786869 CAD786712:CAD786869 CJZ786712:CJZ786869 CTV786712:CTV786869 DDR786712:DDR786869 DNN786712:DNN786869 DXJ786712:DXJ786869 EHF786712:EHF786869 ERB786712:ERB786869 FAX786712:FAX786869 FKT786712:FKT786869 FUP786712:FUP786869 GEL786712:GEL786869 GOH786712:GOH786869 GYD786712:GYD786869 HHZ786712:HHZ786869 HRV786712:HRV786869 IBR786712:IBR786869 ILN786712:ILN786869 IVJ786712:IVJ786869 JFF786712:JFF786869 JPB786712:JPB786869 JYX786712:JYX786869 KIT786712:KIT786869 KSP786712:KSP786869 LCL786712:LCL786869 LMH786712:LMH786869 LWD786712:LWD786869 MFZ786712:MFZ786869 MPV786712:MPV786869 MZR786712:MZR786869 NJN786712:NJN786869 NTJ786712:NTJ786869 ODF786712:ODF786869 ONB786712:ONB786869 OWX786712:OWX786869 PGT786712:PGT786869 PQP786712:PQP786869 QAL786712:QAL786869 QKH786712:QKH786869 QUD786712:QUD786869 RDZ786712:RDZ786869 RNV786712:RNV786869 RXR786712:RXR786869 SHN786712:SHN786869 SRJ786712:SRJ786869 TBF786712:TBF786869 TLB786712:TLB786869 TUX786712:TUX786869 UET786712:UET786869 UOP786712:UOP786869 UYL786712:UYL786869 VIH786712:VIH786869 VSD786712:VSD786869 WBZ786712:WBZ786869 WLV786712:WLV786869 WVR786712:WVR786869 N852248:O852405 JF852248:JF852405 TB852248:TB852405 ACX852248:ACX852405 AMT852248:AMT852405 AWP852248:AWP852405 BGL852248:BGL852405 BQH852248:BQH852405 CAD852248:CAD852405 CJZ852248:CJZ852405 CTV852248:CTV852405 DDR852248:DDR852405 DNN852248:DNN852405 DXJ852248:DXJ852405 EHF852248:EHF852405 ERB852248:ERB852405 FAX852248:FAX852405 FKT852248:FKT852405 FUP852248:FUP852405 GEL852248:GEL852405 GOH852248:GOH852405 GYD852248:GYD852405 HHZ852248:HHZ852405 HRV852248:HRV852405 IBR852248:IBR852405 ILN852248:ILN852405 IVJ852248:IVJ852405 JFF852248:JFF852405 JPB852248:JPB852405 JYX852248:JYX852405 KIT852248:KIT852405 KSP852248:KSP852405 LCL852248:LCL852405 LMH852248:LMH852405 LWD852248:LWD852405 MFZ852248:MFZ852405 MPV852248:MPV852405 MZR852248:MZR852405 NJN852248:NJN852405 NTJ852248:NTJ852405 ODF852248:ODF852405 ONB852248:ONB852405 OWX852248:OWX852405 PGT852248:PGT852405 PQP852248:PQP852405 QAL852248:QAL852405 QKH852248:QKH852405 QUD852248:QUD852405 RDZ852248:RDZ852405 RNV852248:RNV852405 RXR852248:RXR852405 SHN852248:SHN852405 SRJ852248:SRJ852405 TBF852248:TBF852405 TLB852248:TLB852405 TUX852248:TUX852405 UET852248:UET852405 UOP852248:UOP852405 UYL852248:UYL852405 VIH852248:VIH852405 VSD852248:VSD852405 WBZ852248:WBZ852405 WLV852248:WLV852405 WVR852248:WVR852405 N917784:O917941 JF917784:JF917941 TB917784:TB917941 ACX917784:ACX917941 AMT917784:AMT917941 AWP917784:AWP917941 BGL917784:BGL917941 BQH917784:BQH917941 CAD917784:CAD917941 CJZ917784:CJZ917941 CTV917784:CTV917941 DDR917784:DDR917941 DNN917784:DNN917941 DXJ917784:DXJ917941 EHF917784:EHF917941 ERB917784:ERB917941 FAX917784:FAX917941 FKT917784:FKT917941 FUP917784:FUP917941 GEL917784:GEL917941 GOH917784:GOH917941 GYD917784:GYD917941 HHZ917784:HHZ917941 HRV917784:HRV917941 IBR917784:IBR917941 ILN917784:ILN917941 IVJ917784:IVJ917941 JFF917784:JFF917941 JPB917784:JPB917941 JYX917784:JYX917941 KIT917784:KIT917941 KSP917784:KSP917941 LCL917784:LCL917941 LMH917784:LMH917941 LWD917784:LWD917941 MFZ917784:MFZ917941 MPV917784:MPV917941 MZR917784:MZR917941 NJN917784:NJN917941 NTJ917784:NTJ917941 ODF917784:ODF917941 ONB917784:ONB917941 OWX917784:OWX917941 PGT917784:PGT917941 PQP917784:PQP917941 QAL917784:QAL917941 QKH917784:QKH917941 QUD917784:QUD917941 RDZ917784:RDZ917941 RNV917784:RNV917941 RXR917784:RXR917941 SHN917784:SHN917941 SRJ917784:SRJ917941 TBF917784:TBF917941 TLB917784:TLB917941 TUX917784:TUX917941 UET917784:UET917941 UOP917784:UOP917941 UYL917784:UYL917941 VIH917784:VIH917941 VSD917784:VSD917941 WBZ917784:WBZ917941 WLV917784:WLV917941 WVR917784:WVR917941 N983320:O983477 JF983320:JF983477 TB983320:TB983477 ACX983320:ACX983477 AMT983320:AMT983477 AWP983320:AWP983477 BGL983320:BGL983477 BQH983320:BQH983477 CAD983320:CAD983477 CJZ983320:CJZ983477 CTV983320:CTV983477 DDR983320:DDR983477 DNN983320:DNN983477 DXJ983320:DXJ983477 EHF983320:EHF983477 ERB983320:ERB983477 FAX983320:FAX983477 FKT983320:FKT983477 FUP983320:FUP983477 GEL983320:GEL983477 GOH983320:GOH983477 GYD983320:GYD983477 HHZ983320:HHZ983477 HRV983320:HRV983477 IBR983320:IBR983477 ILN983320:ILN983477 IVJ983320:IVJ983477 JFF983320:JFF983477 JPB983320:JPB983477 JYX983320:JYX983477 KIT983320:KIT983477 KSP983320:KSP983477 LCL983320:LCL983477 LMH983320:LMH983477 LWD983320:LWD983477 MFZ983320:MFZ983477 MPV983320:MPV983477 MZR983320:MZR983477 NJN983320:NJN983477 NTJ983320:NTJ983477 ODF983320:ODF983477 ONB983320:ONB983477 OWX983320:OWX983477 PGT983320:PGT983477 PQP983320:PQP983477 QAL983320:QAL983477 QKH983320:QKH983477 QUD983320:QUD983477 RDZ983320:RDZ983477 RNV983320:RNV983477 RXR983320:RXR983477 SHN983320:SHN983477 SRJ983320:SRJ983477 TBF983320:TBF983477 TLB983320:TLB983477 TUX983320:TUX983477 UET983320:UET983477 UOP983320:UOP983477 UYL983320:UYL983477 VIH983320:VIH983477 VSD983320:VSD983477 WBZ983320:WBZ983477 WLV983320:WLV983477 WVR983320:WVR983477 JI65975 TE65975 ADA65975 AMW65975 AWS65975 BGO65975 BQK65975 CAG65975 CKC65975 CTY65975 DDU65975 DNQ65975 DXM65975 EHI65975 ERE65975 FBA65975 FKW65975 FUS65975 GEO65975 GOK65975 GYG65975 HIC65975 HRY65975 IBU65975 ILQ65975 IVM65975 JFI65975 JPE65975 JZA65975 KIW65975 KSS65975 LCO65975 LMK65975 LWG65975 MGC65975 MPY65975 MZU65975 NJQ65975 NTM65975 ODI65975 ONE65975 OXA65975 PGW65975 PQS65975 QAO65975 QKK65975 QUG65975 REC65975 RNY65975 RXU65975 SHQ65975 SRM65975 TBI65975 TLE65975 TVA65975 UEW65975 UOS65975 UYO65975 VIK65975 VSG65975 WCC65975 WLY65975 WVU65975 JI131511 TE131511 ADA131511 AMW131511 AWS131511 BGO131511 BQK131511 CAG131511 CKC131511 CTY131511 DDU131511 DNQ131511 DXM131511 EHI131511 ERE131511 FBA131511 FKW131511 FUS131511 GEO131511 GOK131511 GYG131511 HIC131511 HRY131511 IBU131511 ILQ131511 IVM131511 JFI131511 JPE131511 JZA131511 KIW131511 KSS131511 LCO131511 LMK131511 LWG131511 MGC131511 MPY131511 MZU131511 NJQ131511 NTM131511 ODI131511 ONE131511 OXA131511 PGW131511 PQS131511 QAO131511 QKK131511 QUG131511 REC131511 RNY131511 RXU131511 SHQ131511 SRM131511 TBI131511 TLE131511 TVA131511 UEW131511 UOS131511 UYO131511 VIK131511 VSG131511 WCC131511 WLY131511 WVU131511 JI197047 TE197047 ADA197047 AMW197047 AWS197047 BGO197047 BQK197047 CAG197047 CKC197047 CTY197047 DDU197047 DNQ197047 DXM197047 EHI197047 ERE197047 FBA197047 FKW197047 FUS197047 GEO197047 GOK197047 GYG197047 HIC197047 HRY197047 IBU197047 ILQ197047 IVM197047 JFI197047 JPE197047 JZA197047 KIW197047 KSS197047 LCO197047 LMK197047 LWG197047 MGC197047 MPY197047 MZU197047 NJQ197047 NTM197047 ODI197047 ONE197047 OXA197047 PGW197047 PQS197047 QAO197047 QKK197047 QUG197047 REC197047 RNY197047 RXU197047 SHQ197047 SRM197047 TBI197047 TLE197047 TVA197047 UEW197047 UOS197047 UYO197047 VIK197047 VSG197047 WCC197047 WLY197047 WVU197047 JI262583 TE262583 ADA262583 AMW262583 AWS262583 BGO262583 BQK262583 CAG262583 CKC262583 CTY262583 DDU262583 DNQ262583 DXM262583 EHI262583 ERE262583 FBA262583 FKW262583 FUS262583 GEO262583 GOK262583 GYG262583 HIC262583 HRY262583 IBU262583 ILQ262583 IVM262583 JFI262583 JPE262583 JZA262583 KIW262583 KSS262583 LCO262583 LMK262583 LWG262583 MGC262583 MPY262583 MZU262583 NJQ262583 NTM262583 ODI262583 ONE262583 OXA262583 PGW262583 PQS262583 QAO262583 QKK262583 QUG262583 REC262583 RNY262583 RXU262583 SHQ262583 SRM262583 TBI262583 TLE262583 TVA262583 UEW262583 UOS262583 UYO262583 VIK262583 VSG262583 WCC262583 WLY262583 WVU262583 JI328119 TE328119 ADA328119 AMW328119 AWS328119 BGO328119 BQK328119 CAG328119 CKC328119 CTY328119 DDU328119 DNQ328119 DXM328119 EHI328119 ERE328119 FBA328119 FKW328119 FUS328119 GEO328119 GOK328119 GYG328119 HIC328119 HRY328119 IBU328119 ILQ328119 IVM328119 JFI328119 JPE328119 JZA328119 KIW328119 KSS328119 LCO328119 LMK328119 LWG328119 MGC328119 MPY328119 MZU328119 NJQ328119 NTM328119 ODI328119 ONE328119 OXA328119 PGW328119 PQS328119 QAO328119 QKK328119 QUG328119 REC328119 RNY328119 RXU328119 SHQ328119 SRM328119 TBI328119 TLE328119 TVA328119 UEW328119 UOS328119 UYO328119 VIK328119 VSG328119 WCC328119 WLY328119 WVU328119 JI393655 TE393655 ADA393655 AMW393655 AWS393655 BGO393655 BQK393655 CAG393655 CKC393655 CTY393655 DDU393655 DNQ393655 DXM393655 EHI393655 ERE393655 FBA393655 FKW393655 FUS393655 GEO393655 GOK393655 GYG393655 HIC393655 HRY393655 IBU393655 ILQ393655 IVM393655 JFI393655 JPE393655 JZA393655 KIW393655 KSS393655 LCO393655 LMK393655 LWG393655 MGC393655 MPY393655 MZU393655 NJQ393655 NTM393655 ODI393655 ONE393655 OXA393655 PGW393655 PQS393655 QAO393655 QKK393655 QUG393655 REC393655 RNY393655 RXU393655 SHQ393655 SRM393655 TBI393655 TLE393655 TVA393655 UEW393655 UOS393655 UYO393655 VIK393655 VSG393655 WCC393655 WLY393655 WVU393655 JI459191 TE459191 ADA459191 AMW459191 AWS459191 BGO459191 BQK459191 CAG459191 CKC459191 CTY459191 DDU459191 DNQ459191 DXM459191 EHI459191 ERE459191 FBA459191 FKW459191 FUS459191 GEO459191 GOK459191 GYG459191 HIC459191 HRY459191 IBU459191 ILQ459191 IVM459191 JFI459191 JPE459191 JZA459191 KIW459191 KSS459191 LCO459191 LMK459191 LWG459191 MGC459191 MPY459191 MZU459191 NJQ459191 NTM459191 ODI459191 ONE459191 OXA459191 PGW459191 PQS459191 QAO459191 QKK459191 QUG459191 REC459191 RNY459191 RXU459191 SHQ459191 SRM459191 TBI459191 TLE459191 TVA459191 UEW459191 UOS459191 UYO459191 VIK459191 VSG459191 WCC459191 WLY459191 WVU459191 JI524727 TE524727 ADA524727 AMW524727 AWS524727 BGO524727 BQK524727 CAG524727 CKC524727 CTY524727 DDU524727 DNQ524727 DXM524727 EHI524727 ERE524727 FBA524727 FKW524727 FUS524727 GEO524727 GOK524727 GYG524727 HIC524727 HRY524727 IBU524727 ILQ524727 IVM524727 JFI524727 JPE524727 JZA524727 KIW524727 KSS524727 LCO524727 LMK524727 LWG524727 MGC524727 MPY524727 MZU524727 NJQ524727 NTM524727 ODI524727 ONE524727 OXA524727 PGW524727 PQS524727 QAO524727 QKK524727 QUG524727 REC524727 RNY524727 RXU524727 SHQ524727 SRM524727 TBI524727 TLE524727 TVA524727 UEW524727 UOS524727 UYO524727 VIK524727 VSG524727 WCC524727 WLY524727 WVU524727 JI590263 TE590263 ADA590263 AMW590263 AWS590263 BGO590263 BQK590263 CAG590263 CKC590263 CTY590263 DDU590263 DNQ590263 DXM590263 EHI590263 ERE590263 FBA590263 FKW590263 FUS590263 GEO590263 GOK590263 GYG590263 HIC590263 HRY590263 IBU590263 ILQ590263 IVM590263 JFI590263 JPE590263 JZA590263 KIW590263 KSS590263 LCO590263 LMK590263 LWG590263 MGC590263 MPY590263 MZU590263 NJQ590263 NTM590263 ODI590263 ONE590263 OXA590263 PGW590263 PQS590263 QAO590263 QKK590263 QUG590263 REC590263 RNY590263 RXU590263 SHQ590263 SRM590263 TBI590263 TLE590263 TVA590263 UEW590263 UOS590263 UYO590263 VIK590263 VSG590263 WCC590263 WLY590263 WVU590263 JI655799 TE655799 ADA655799 AMW655799 AWS655799 BGO655799 BQK655799 CAG655799 CKC655799 CTY655799 DDU655799 DNQ655799 DXM655799 EHI655799 ERE655799 FBA655799 FKW655799 FUS655799 GEO655799 GOK655799 GYG655799 HIC655799 HRY655799 IBU655799 ILQ655799 IVM655799 JFI655799 JPE655799 JZA655799 KIW655799 KSS655799 LCO655799 LMK655799 LWG655799 MGC655799 MPY655799 MZU655799 NJQ655799 NTM655799 ODI655799 ONE655799 OXA655799 PGW655799 PQS655799 QAO655799 QKK655799 QUG655799 REC655799 RNY655799 RXU655799 SHQ655799 SRM655799 TBI655799 TLE655799 TVA655799 UEW655799 UOS655799 UYO655799 VIK655799 VSG655799 WCC655799 WLY655799 WVU655799 JI721335 TE721335 ADA721335 AMW721335 AWS721335 BGO721335 BQK721335 CAG721335 CKC721335 CTY721335 DDU721335 DNQ721335 DXM721335 EHI721335 ERE721335 FBA721335 FKW721335 FUS721335 GEO721335 GOK721335 GYG721335 HIC721335 HRY721335 IBU721335 ILQ721335 IVM721335 JFI721335 JPE721335 JZA721335 KIW721335 KSS721335 LCO721335 LMK721335 LWG721335 MGC721335 MPY721335 MZU721335 NJQ721335 NTM721335 ODI721335 ONE721335 OXA721335 PGW721335 PQS721335 QAO721335 QKK721335 QUG721335 REC721335 RNY721335 RXU721335 SHQ721335 SRM721335 TBI721335 TLE721335 TVA721335 UEW721335 UOS721335 UYO721335 VIK721335 VSG721335 WCC721335 WLY721335 WVU721335 JI786871 TE786871 ADA786871 AMW786871 AWS786871 BGO786871 BQK786871 CAG786871 CKC786871 CTY786871 DDU786871 DNQ786871 DXM786871 EHI786871 ERE786871 FBA786871 FKW786871 FUS786871 GEO786871 GOK786871 GYG786871 HIC786871 HRY786871 IBU786871 ILQ786871 IVM786871 JFI786871 JPE786871 JZA786871 KIW786871 KSS786871 LCO786871 LMK786871 LWG786871 MGC786871 MPY786871 MZU786871 NJQ786871 NTM786871 ODI786871 ONE786871 OXA786871 PGW786871 PQS786871 QAO786871 QKK786871 QUG786871 REC786871 RNY786871 RXU786871 SHQ786871 SRM786871 TBI786871 TLE786871 TVA786871 UEW786871 UOS786871 UYO786871 VIK786871 VSG786871 WCC786871 WLY786871 WVU786871 JI852407 TE852407 ADA852407 AMW852407 AWS852407 BGO852407 BQK852407 CAG852407 CKC852407 CTY852407 DDU852407 DNQ852407 DXM852407 EHI852407 ERE852407 FBA852407 FKW852407 FUS852407 GEO852407 GOK852407 GYG852407 HIC852407 HRY852407 IBU852407 ILQ852407 IVM852407 JFI852407 JPE852407 JZA852407 KIW852407 KSS852407 LCO852407 LMK852407 LWG852407 MGC852407 MPY852407 MZU852407 NJQ852407 NTM852407 ODI852407 ONE852407 OXA852407 PGW852407 PQS852407 QAO852407 QKK852407 QUG852407 REC852407 RNY852407 RXU852407 SHQ852407 SRM852407 TBI852407 TLE852407 TVA852407 UEW852407 UOS852407 UYO852407 VIK852407 VSG852407 WCC852407 WLY852407 WVU852407 JI917943 TE917943 ADA917943 AMW917943 AWS917943 BGO917943 BQK917943 CAG917943 CKC917943 CTY917943 DDU917943 DNQ917943 DXM917943 EHI917943 ERE917943 FBA917943 FKW917943 FUS917943 GEO917943 GOK917943 GYG917943 HIC917943 HRY917943 IBU917943 ILQ917943 IVM917943 JFI917943 JPE917943 JZA917943 KIW917943 KSS917943 LCO917943 LMK917943 LWG917943 MGC917943 MPY917943 MZU917943 NJQ917943 NTM917943 ODI917943 ONE917943 OXA917943 PGW917943 PQS917943 QAO917943 QKK917943 QUG917943 REC917943 RNY917943 RXU917943 SHQ917943 SRM917943 TBI917943 TLE917943 TVA917943 UEW917943 UOS917943 UYO917943 VIK917943 VSG917943 WCC917943 WLY917943 WVU917943 JI983479 TE983479 ADA983479 AMW983479 AWS983479 BGO983479 BQK983479 CAG983479 CKC983479 CTY983479 DDU983479 DNQ983479 DXM983479 EHI983479 ERE983479 FBA983479 FKW983479 FUS983479 GEO983479 GOK983479 GYG983479 HIC983479 HRY983479 IBU983479 ILQ983479 IVM983479 JFI983479 JPE983479 JZA983479 KIW983479 KSS983479 LCO983479 LMK983479 LWG983479 MGC983479 MPY983479 MZU983479 NJQ983479 NTM983479 ODI983479 ONE983479 OXA983479 PGW983479 PQS983479 QAO983479 QKK983479 QUG983479 REC983479 RNY983479 RXU983479 SHQ983479 SRM983479 TBI983479 TLE983479 TVA983479 UEW983479 UOS983479 UYO983479 VIK983479 VSG983479 WCC983479 WLY983479 WVU983479 JG65816:JH65892 TC65816:TD65892 ACY65816:ACZ65892 AMU65816:AMV65892 AWQ65816:AWR65892 BGM65816:BGN65892 BQI65816:BQJ65892 CAE65816:CAF65892 CKA65816:CKB65892 CTW65816:CTX65892 DDS65816:DDT65892 DNO65816:DNP65892 DXK65816:DXL65892 EHG65816:EHH65892 ERC65816:ERD65892 FAY65816:FAZ65892 FKU65816:FKV65892 FUQ65816:FUR65892 GEM65816:GEN65892 GOI65816:GOJ65892 GYE65816:GYF65892 HIA65816:HIB65892 HRW65816:HRX65892 IBS65816:IBT65892 ILO65816:ILP65892 IVK65816:IVL65892 JFG65816:JFH65892 JPC65816:JPD65892 JYY65816:JYZ65892 KIU65816:KIV65892 KSQ65816:KSR65892 LCM65816:LCN65892 LMI65816:LMJ65892 LWE65816:LWF65892 MGA65816:MGB65892 MPW65816:MPX65892 MZS65816:MZT65892 NJO65816:NJP65892 NTK65816:NTL65892 ODG65816:ODH65892 ONC65816:OND65892 OWY65816:OWZ65892 PGU65816:PGV65892 PQQ65816:PQR65892 QAM65816:QAN65892 QKI65816:QKJ65892 QUE65816:QUF65892 REA65816:REB65892 RNW65816:RNX65892 RXS65816:RXT65892 SHO65816:SHP65892 SRK65816:SRL65892 TBG65816:TBH65892 TLC65816:TLD65892 TUY65816:TUZ65892 UEU65816:UEV65892 UOQ65816:UOR65892 UYM65816:UYN65892 VII65816:VIJ65892 VSE65816:VSF65892 WCA65816:WCB65892 WLW65816:WLX65892 WVS65816:WVT65892 JG131352:JH131428 TC131352:TD131428 ACY131352:ACZ131428 AMU131352:AMV131428 AWQ131352:AWR131428 BGM131352:BGN131428 BQI131352:BQJ131428 CAE131352:CAF131428 CKA131352:CKB131428 CTW131352:CTX131428 DDS131352:DDT131428 DNO131352:DNP131428 DXK131352:DXL131428 EHG131352:EHH131428 ERC131352:ERD131428 FAY131352:FAZ131428 FKU131352:FKV131428 FUQ131352:FUR131428 GEM131352:GEN131428 GOI131352:GOJ131428 GYE131352:GYF131428 HIA131352:HIB131428 HRW131352:HRX131428 IBS131352:IBT131428 ILO131352:ILP131428 IVK131352:IVL131428 JFG131352:JFH131428 JPC131352:JPD131428 JYY131352:JYZ131428 KIU131352:KIV131428 KSQ131352:KSR131428 LCM131352:LCN131428 LMI131352:LMJ131428 LWE131352:LWF131428 MGA131352:MGB131428 MPW131352:MPX131428 MZS131352:MZT131428 NJO131352:NJP131428 NTK131352:NTL131428 ODG131352:ODH131428 ONC131352:OND131428 OWY131352:OWZ131428 PGU131352:PGV131428 PQQ131352:PQR131428 QAM131352:QAN131428 QKI131352:QKJ131428 QUE131352:QUF131428 REA131352:REB131428 RNW131352:RNX131428 RXS131352:RXT131428 SHO131352:SHP131428 SRK131352:SRL131428 TBG131352:TBH131428 TLC131352:TLD131428 TUY131352:TUZ131428 UEU131352:UEV131428 UOQ131352:UOR131428 UYM131352:UYN131428 VII131352:VIJ131428 VSE131352:VSF131428 WCA131352:WCB131428 WLW131352:WLX131428 WVS131352:WVT131428 JG196888:JH196964 TC196888:TD196964 ACY196888:ACZ196964 AMU196888:AMV196964 AWQ196888:AWR196964 BGM196888:BGN196964 BQI196888:BQJ196964 CAE196888:CAF196964 CKA196888:CKB196964 CTW196888:CTX196964 DDS196888:DDT196964 DNO196888:DNP196964 DXK196888:DXL196964 EHG196888:EHH196964 ERC196888:ERD196964 FAY196888:FAZ196964 FKU196888:FKV196964 FUQ196888:FUR196964 GEM196888:GEN196964 GOI196888:GOJ196964 GYE196888:GYF196964 HIA196888:HIB196964 HRW196888:HRX196964 IBS196888:IBT196964 ILO196888:ILP196964 IVK196888:IVL196964 JFG196888:JFH196964 JPC196888:JPD196964 JYY196888:JYZ196964 KIU196888:KIV196964 KSQ196888:KSR196964 LCM196888:LCN196964 LMI196888:LMJ196964 LWE196888:LWF196964 MGA196888:MGB196964 MPW196888:MPX196964 MZS196888:MZT196964 NJO196888:NJP196964 NTK196888:NTL196964 ODG196888:ODH196964 ONC196888:OND196964 OWY196888:OWZ196964 PGU196888:PGV196964 PQQ196888:PQR196964 QAM196888:QAN196964 QKI196888:QKJ196964 QUE196888:QUF196964 REA196888:REB196964 RNW196888:RNX196964 RXS196888:RXT196964 SHO196888:SHP196964 SRK196888:SRL196964 TBG196888:TBH196964 TLC196888:TLD196964 TUY196888:TUZ196964 UEU196888:UEV196964 UOQ196888:UOR196964 UYM196888:UYN196964 VII196888:VIJ196964 VSE196888:VSF196964 WCA196888:WCB196964 WLW196888:WLX196964 WVS196888:WVT196964 JG262424:JH262500 TC262424:TD262500 ACY262424:ACZ262500 AMU262424:AMV262500 AWQ262424:AWR262500 BGM262424:BGN262500 BQI262424:BQJ262500 CAE262424:CAF262500 CKA262424:CKB262500 CTW262424:CTX262500 DDS262424:DDT262500 DNO262424:DNP262500 DXK262424:DXL262500 EHG262424:EHH262500 ERC262424:ERD262500 FAY262424:FAZ262500 FKU262424:FKV262500 FUQ262424:FUR262500 GEM262424:GEN262500 GOI262424:GOJ262500 GYE262424:GYF262500 HIA262424:HIB262500 HRW262424:HRX262500 IBS262424:IBT262500 ILO262424:ILP262500 IVK262424:IVL262500 JFG262424:JFH262500 JPC262424:JPD262500 JYY262424:JYZ262500 KIU262424:KIV262500 KSQ262424:KSR262500 LCM262424:LCN262500 LMI262424:LMJ262500 LWE262424:LWF262500 MGA262424:MGB262500 MPW262424:MPX262500 MZS262424:MZT262500 NJO262424:NJP262500 NTK262424:NTL262500 ODG262424:ODH262500 ONC262424:OND262500 OWY262424:OWZ262500 PGU262424:PGV262500 PQQ262424:PQR262500 QAM262424:QAN262500 QKI262424:QKJ262500 QUE262424:QUF262500 REA262424:REB262500 RNW262424:RNX262500 RXS262424:RXT262500 SHO262424:SHP262500 SRK262424:SRL262500 TBG262424:TBH262500 TLC262424:TLD262500 TUY262424:TUZ262500 UEU262424:UEV262500 UOQ262424:UOR262500 UYM262424:UYN262500 VII262424:VIJ262500 VSE262424:VSF262500 WCA262424:WCB262500 WLW262424:WLX262500 WVS262424:WVT262500 JG327960:JH328036 TC327960:TD328036 ACY327960:ACZ328036 AMU327960:AMV328036 AWQ327960:AWR328036 BGM327960:BGN328036 BQI327960:BQJ328036 CAE327960:CAF328036 CKA327960:CKB328036 CTW327960:CTX328036 DDS327960:DDT328036 DNO327960:DNP328036 DXK327960:DXL328036 EHG327960:EHH328036 ERC327960:ERD328036 FAY327960:FAZ328036 FKU327960:FKV328036 FUQ327960:FUR328036 GEM327960:GEN328036 GOI327960:GOJ328036 GYE327960:GYF328036 HIA327960:HIB328036 HRW327960:HRX328036 IBS327960:IBT328036 ILO327960:ILP328036 IVK327960:IVL328036 JFG327960:JFH328036 JPC327960:JPD328036 JYY327960:JYZ328036 KIU327960:KIV328036 KSQ327960:KSR328036 LCM327960:LCN328036 LMI327960:LMJ328036 LWE327960:LWF328036 MGA327960:MGB328036 MPW327960:MPX328036 MZS327960:MZT328036 NJO327960:NJP328036 NTK327960:NTL328036 ODG327960:ODH328036 ONC327960:OND328036 OWY327960:OWZ328036 PGU327960:PGV328036 PQQ327960:PQR328036 QAM327960:QAN328036 QKI327960:QKJ328036 QUE327960:QUF328036 REA327960:REB328036 RNW327960:RNX328036 RXS327960:RXT328036 SHO327960:SHP328036 SRK327960:SRL328036 TBG327960:TBH328036 TLC327960:TLD328036 TUY327960:TUZ328036 UEU327960:UEV328036 UOQ327960:UOR328036 UYM327960:UYN328036 VII327960:VIJ328036 VSE327960:VSF328036 WCA327960:WCB328036 WLW327960:WLX328036 WVS327960:WVT328036 JG393496:JH393572 TC393496:TD393572 ACY393496:ACZ393572 AMU393496:AMV393572 AWQ393496:AWR393572 BGM393496:BGN393572 BQI393496:BQJ393572 CAE393496:CAF393572 CKA393496:CKB393572 CTW393496:CTX393572 DDS393496:DDT393572 DNO393496:DNP393572 DXK393496:DXL393572 EHG393496:EHH393572 ERC393496:ERD393572 FAY393496:FAZ393572 FKU393496:FKV393572 FUQ393496:FUR393572 GEM393496:GEN393572 GOI393496:GOJ393572 GYE393496:GYF393572 HIA393496:HIB393572 HRW393496:HRX393572 IBS393496:IBT393572 ILO393496:ILP393572 IVK393496:IVL393572 JFG393496:JFH393572 JPC393496:JPD393572 JYY393496:JYZ393572 KIU393496:KIV393572 KSQ393496:KSR393572 LCM393496:LCN393572 LMI393496:LMJ393572 LWE393496:LWF393572 MGA393496:MGB393572 MPW393496:MPX393572 MZS393496:MZT393572 NJO393496:NJP393572 NTK393496:NTL393572 ODG393496:ODH393572 ONC393496:OND393572 OWY393496:OWZ393572 PGU393496:PGV393572 PQQ393496:PQR393572 QAM393496:QAN393572 QKI393496:QKJ393572 QUE393496:QUF393572 REA393496:REB393572 RNW393496:RNX393572 RXS393496:RXT393572 SHO393496:SHP393572 SRK393496:SRL393572 TBG393496:TBH393572 TLC393496:TLD393572 TUY393496:TUZ393572 UEU393496:UEV393572 UOQ393496:UOR393572 UYM393496:UYN393572 VII393496:VIJ393572 VSE393496:VSF393572 WCA393496:WCB393572 WLW393496:WLX393572 WVS393496:WVT393572 JG459032:JH459108 TC459032:TD459108 ACY459032:ACZ459108 AMU459032:AMV459108 AWQ459032:AWR459108 BGM459032:BGN459108 BQI459032:BQJ459108 CAE459032:CAF459108 CKA459032:CKB459108 CTW459032:CTX459108 DDS459032:DDT459108 DNO459032:DNP459108 DXK459032:DXL459108 EHG459032:EHH459108 ERC459032:ERD459108 FAY459032:FAZ459108 FKU459032:FKV459108 FUQ459032:FUR459108 GEM459032:GEN459108 GOI459032:GOJ459108 GYE459032:GYF459108 HIA459032:HIB459108 HRW459032:HRX459108 IBS459032:IBT459108 ILO459032:ILP459108 IVK459032:IVL459108 JFG459032:JFH459108 JPC459032:JPD459108 JYY459032:JYZ459108 KIU459032:KIV459108 KSQ459032:KSR459108 LCM459032:LCN459108 LMI459032:LMJ459108 LWE459032:LWF459108 MGA459032:MGB459108 MPW459032:MPX459108 MZS459032:MZT459108 NJO459032:NJP459108 NTK459032:NTL459108 ODG459032:ODH459108 ONC459032:OND459108 OWY459032:OWZ459108 PGU459032:PGV459108 PQQ459032:PQR459108 QAM459032:QAN459108 QKI459032:QKJ459108 QUE459032:QUF459108 REA459032:REB459108 RNW459032:RNX459108 RXS459032:RXT459108 SHO459032:SHP459108 SRK459032:SRL459108 TBG459032:TBH459108 TLC459032:TLD459108 TUY459032:TUZ459108 UEU459032:UEV459108 UOQ459032:UOR459108 UYM459032:UYN459108 VII459032:VIJ459108 VSE459032:VSF459108 WCA459032:WCB459108 WLW459032:WLX459108 WVS459032:WVT459108 JG524568:JH524644 TC524568:TD524644 ACY524568:ACZ524644 AMU524568:AMV524644 AWQ524568:AWR524644 BGM524568:BGN524644 BQI524568:BQJ524644 CAE524568:CAF524644 CKA524568:CKB524644 CTW524568:CTX524644 DDS524568:DDT524644 DNO524568:DNP524644 DXK524568:DXL524644 EHG524568:EHH524644 ERC524568:ERD524644 FAY524568:FAZ524644 FKU524568:FKV524644 FUQ524568:FUR524644 GEM524568:GEN524644 GOI524568:GOJ524644 GYE524568:GYF524644 HIA524568:HIB524644 HRW524568:HRX524644 IBS524568:IBT524644 ILO524568:ILP524644 IVK524568:IVL524644 JFG524568:JFH524644 JPC524568:JPD524644 JYY524568:JYZ524644 KIU524568:KIV524644 KSQ524568:KSR524644 LCM524568:LCN524644 LMI524568:LMJ524644 LWE524568:LWF524644 MGA524568:MGB524644 MPW524568:MPX524644 MZS524568:MZT524644 NJO524568:NJP524644 NTK524568:NTL524644 ODG524568:ODH524644 ONC524568:OND524644 OWY524568:OWZ524644 PGU524568:PGV524644 PQQ524568:PQR524644 QAM524568:QAN524644 QKI524568:QKJ524644 QUE524568:QUF524644 REA524568:REB524644 RNW524568:RNX524644 RXS524568:RXT524644 SHO524568:SHP524644 SRK524568:SRL524644 TBG524568:TBH524644 TLC524568:TLD524644 TUY524568:TUZ524644 UEU524568:UEV524644 UOQ524568:UOR524644 UYM524568:UYN524644 VII524568:VIJ524644 VSE524568:VSF524644 WCA524568:WCB524644 WLW524568:WLX524644 WVS524568:WVT524644 JG590104:JH590180 TC590104:TD590180 ACY590104:ACZ590180 AMU590104:AMV590180 AWQ590104:AWR590180 BGM590104:BGN590180 BQI590104:BQJ590180 CAE590104:CAF590180 CKA590104:CKB590180 CTW590104:CTX590180 DDS590104:DDT590180 DNO590104:DNP590180 DXK590104:DXL590180 EHG590104:EHH590180 ERC590104:ERD590180 FAY590104:FAZ590180 FKU590104:FKV590180 FUQ590104:FUR590180 GEM590104:GEN590180 GOI590104:GOJ590180 GYE590104:GYF590180 HIA590104:HIB590180 HRW590104:HRX590180 IBS590104:IBT590180 ILO590104:ILP590180 IVK590104:IVL590180 JFG590104:JFH590180 JPC590104:JPD590180 JYY590104:JYZ590180 KIU590104:KIV590180 KSQ590104:KSR590180 LCM590104:LCN590180 LMI590104:LMJ590180 LWE590104:LWF590180 MGA590104:MGB590180 MPW590104:MPX590180 MZS590104:MZT590180 NJO590104:NJP590180 NTK590104:NTL590180 ODG590104:ODH590180 ONC590104:OND590180 OWY590104:OWZ590180 PGU590104:PGV590180 PQQ590104:PQR590180 QAM590104:QAN590180 QKI590104:QKJ590180 QUE590104:QUF590180 REA590104:REB590180 RNW590104:RNX590180 RXS590104:RXT590180 SHO590104:SHP590180 SRK590104:SRL590180 TBG590104:TBH590180 TLC590104:TLD590180 TUY590104:TUZ590180 UEU590104:UEV590180 UOQ590104:UOR590180 UYM590104:UYN590180 VII590104:VIJ590180 VSE590104:VSF590180 WCA590104:WCB590180 WLW590104:WLX590180 WVS590104:WVT590180 JG655640:JH655716 TC655640:TD655716 ACY655640:ACZ655716 AMU655640:AMV655716 AWQ655640:AWR655716 BGM655640:BGN655716 BQI655640:BQJ655716 CAE655640:CAF655716 CKA655640:CKB655716 CTW655640:CTX655716 DDS655640:DDT655716 DNO655640:DNP655716 DXK655640:DXL655716 EHG655640:EHH655716 ERC655640:ERD655716 FAY655640:FAZ655716 FKU655640:FKV655716 FUQ655640:FUR655716 GEM655640:GEN655716 GOI655640:GOJ655716 GYE655640:GYF655716 HIA655640:HIB655716 HRW655640:HRX655716 IBS655640:IBT655716 ILO655640:ILP655716 IVK655640:IVL655716 JFG655640:JFH655716 JPC655640:JPD655716 JYY655640:JYZ655716 KIU655640:KIV655716 KSQ655640:KSR655716 LCM655640:LCN655716 LMI655640:LMJ655716 LWE655640:LWF655716 MGA655640:MGB655716 MPW655640:MPX655716 MZS655640:MZT655716 NJO655640:NJP655716 NTK655640:NTL655716 ODG655640:ODH655716 ONC655640:OND655716 OWY655640:OWZ655716 PGU655640:PGV655716 PQQ655640:PQR655716 QAM655640:QAN655716 QKI655640:QKJ655716 QUE655640:QUF655716 REA655640:REB655716 RNW655640:RNX655716 RXS655640:RXT655716 SHO655640:SHP655716 SRK655640:SRL655716 TBG655640:TBH655716 TLC655640:TLD655716 TUY655640:TUZ655716 UEU655640:UEV655716 UOQ655640:UOR655716 UYM655640:UYN655716 VII655640:VIJ655716 VSE655640:VSF655716 WCA655640:WCB655716 WLW655640:WLX655716 WVS655640:WVT655716 JG721176:JH721252 TC721176:TD721252 ACY721176:ACZ721252 AMU721176:AMV721252 AWQ721176:AWR721252 BGM721176:BGN721252 BQI721176:BQJ721252 CAE721176:CAF721252 CKA721176:CKB721252 CTW721176:CTX721252 DDS721176:DDT721252 DNO721176:DNP721252 DXK721176:DXL721252 EHG721176:EHH721252 ERC721176:ERD721252 FAY721176:FAZ721252 FKU721176:FKV721252 FUQ721176:FUR721252 GEM721176:GEN721252 GOI721176:GOJ721252 GYE721176:GYF721252 HIA721176:HIB721252 HRW721176:HRX721252 IBS721176:IBT721252 ILO721176:ILP721252 IVK721176:IVL721252 JFG721176:JFH721252 JPC721176:JPD721252 JYY721176:JYZ721252 KIU721176:KIV721252 KSQ721176:KSR721252 LCM721176:LCN721252 LMI721176:LMJ721252 LWE721176:LWF721252 MGA721176:MGB721252 MPW721176:MPX721252 MZS721176:MZT721252 NJO721176:NJP721252 NTK721176:NTL721252 ODG721176:ODH721252 ONC721176:OND721252 OWY721176:OWZ721252 PGU721176:PGV721252 PQQ721176:PQR721252 QAM721176:QAN721252 QKI721176:QKJ721252 QUE721176:QUF721252 REA721176:REB721252 RNW721176:RNX721252 RXS721176:RXT721252 SHO721176:SHP721252 SRK721176:SRL721252 TBG721176:TBH721252 TLC721176:TLD721252 TUY721176:TUZ721252 UEU721176:UEV721252 UOQ721176:UOR721252 UYM721176:UYN721252 VII721176:VIJ721252 VSE721176:VSF721252 WCA721176:WCB721252 WLW721176:WLX721252 WVS721176:WVT721252 JG786712:JH786788 TC786712:TD786788 ACY786712:ACZ786788 AMU786712:AMV786788 AWQ786712:AWR786788 BGM786712:BGN786788 BQI786712:BQJ786788 CAE786712:CAF786788 CKA786712:CKB786788 CTW786712:CTX786788 DDS786712:DDT786788 DNO786712:DNP786788 DXK786712:DXL786788 EHG786712:EHH786788 ERC786712:ERD786788 FAY786712:FAZ786788 FKU786712:FKV786788 FUQ786712:FUR786788 GEM786712:GEN786788 GOI786712:GOJ786788 GYE786712:GYF786788 HIA786712:HIB786788 HRW786712:HRX786788 IBS786712:IBT786788 ILO786712:ILP786788 IVK786712:IVL786788 JFG786712:JFH786788 JPC786712:JPD786788 JYY786712:JYZ786788 KIU786712:KIV786788 KSQ786712:KSR786788 LCM786712:LCN786788 LMI786712:LMJ786788 LWE786712:LWF786788 MGA786712:MGB786788 MPW786712:MPX786788 MZS786712:MZT786788 NJO786712:NJP786788 NTK786712:NTL786788 ODG786712:ODH786788 ONC786712:OND786788 OWY786712:OWZ786788 PGU786712:PGV786788 PQQ786712:PQR786788 QAM786712:QAN786788 QKI786712:QKJ786788 QUE786712:QUF786788 REA786712:REB786788 RNW786712:RNX786788 RXS786712:RXT786788 SHO786712:SHP786788 SRK786712:SRL786788 TBG786712:TBH786788 TLC786712:TLD786788 TUY786712:TUZ786788 UEU786712:UEV786788 UOQ786712:UOR786788 UYM786712:UYN786788 VII786712:VIJ786788 VSE786712:VSF786788 WCA786712:WCB786788 WLW786712:WLX786788 WVS786712:WVT786788 JG852248:JH852324 TC852248:TD852324 ACY852248:ACZ852324 AMU852248:AMV852324 AWQ852248:AWR852324 BGM852248:BGN852324 BQI852248:BQJ852324 CAE852248:CAF852324 CKA852248:CKB852324 CTW852248:CTX852324 DDS852248:DDT852324 DNO852248:DNP852324 DXK852248:DXL852324 EHG852248:EHH852324 ERC852248:ERD852324 FAY852248:FAZ852324 FKU852248:FKV852324 FUQ852248:FUR852324 GEM852248:GEN852324 GOI852248:GOJ852324 GYE852248:GYF852324 HIA852248:HIB852324 HRW852248:HRX852324 IBS852248:IBT852324 ILO852248:ILP852324 IVK852248:IVL852324 JFG852248:JFH852324 JPC852248:JPD852324 JYY852248:JYZ852324 KIU852248:KIV852324 KSQ852248:KSR852324 LCM852248:LCN852324 LMI852248:LMJ852324 LWE852248:LWF852324 MGA852248:MGB852324 MPW852248:MPX852324 MZS852248:MZT852324 NJO852248:NJP852324 NTK852248:NTL852324 ODG852248:ODH852324 ONC852248:OND852324 OWY852248:OWZ852324 PGU852248:PGV852324 PQQ852248:PQR852324 QAM852248:QAN852324 QKI852248:QKJ852324 QUE852248:QUF852324 REA852248:REB852324 RNW852248:RNX852324 RXS852248:RXT852324 SHO852248:SHP852324 SRK852248:SRL852324 TBG852248:TBH852324 TLC852248:TLD852324 TUY852248:TUZ852324 UEU852248:UEV852324 UOQ852248:UOR852324 UYM852248:UYN852324 VII852248:VIJ852324 VSE852248:VSF852324 WCA852248:WCB852324 WLW852248:WLX852324 WVS852248:WVT852324 JG917784:JH917860 TC917784:TD917860 ACY917784:ACZ917860 AMU917784:AMV917860 AWQ917784:AWR917860 BGM917784:BGN917860 BQI917784:BQJ917860 CAE917784:CAF917860 CKA917784:CKB917860 CTW917784:CTX917860 DDS917784:DDT917860 DNO917784:DNP917860 DXK917784:DXL917860 EHG917784:EHH917860 ERC917784:ERD917860 FAY917784:FAZ917860 FKU917784:FKV917860 FUQ917784:FUR917860 GEM917784:GEN917860 GOI917784:GOJ917860 GYE917784:GYF917860 HIA917784:HIB917860 HRW917784:HRX917860 IBS917784:IBT917860 ILO917784:ILP917860 IVK917784:IVL917860 JFG917784:JFH917860 JPC917784:JPD917860 JYY917784:JYZ917860 KIU917784:KIV917860 KSQ917784:KSR917860 LCM917784:LCN917860 LMI917784:LMJ917860 LWE917784:LWF917860 MGA917784:MGB917860 MPW917784:MPX917860 MZS917784:MZT917860 NJO917784:NJP917860 NTK917784:NTL917860 ODG917784:ODH917860 ONC917784:OND917860 OWY917784:OWZ917860 PGU917784:PGV917860 PQQ917784:PQR917860 QAM917784:QAN917860 QKI917784:QKJ917860 QUE917784:QUF917860 REA917784:REB917860 RNW917784:RNX917860 RXS917784:RXT917860 SHO917784:SHP917860 SRK917784:SRL917860 TBG917784:TBH917860 TLC917784:TLD917860 TUY917784:TUZ917860 UEU917784:UEV917860 UOQ917784:UOR917860 UYM917784:UYN917860 VII917784:VIJ917860 VSE917784:VSF917860 WCA917784:WCB917860 WLW917784:WLX917860 WVS917784:WVT917860 JG983320:JH983396 TC983320:TD983396 ACY983320:ACZ983396 AMU983320:AMV983396 AWQ983320:AWR983396 BGM983320:BGN983396 BQI983320:BQJ983396 CAE983320:CAF983396 CKA983320:CKB983396 CTW983320:CTX983396 DDS983320:DDT983396 DNO983320:DNP983396 DXK983320:DXL983396 EHG983320:EHH983396 ERC983320:ERD983396 FAY983320:FAZ983396 FKU983320:FKV983396 FUQ983320:FUR983396 GEM983320:GEN983396 GOI983320:GOJ983396 GYE983320:GYF983396 HIA983320:HIB983396 HRW983320:HRX983396 IBS983320:IBT983396 ILO983320:ILP983396 IVK983320:IVL983396 JFG983320:JFH983396 JPC983320:JPD983396 JYY983320:JYZ983396 KIU983320:KIV983396 KSQ983320:KSR983396 LCM983320:LCN983396 LMI983320:LMJ983396 LWE983320:LWF983396 MGA983320:MGB983396 MPW983320:MPX983396 MZS983320:MZT983396 NJO983320:NJP983396 NTK983320:NTL983396 ODG983320:ODH983396 ONC983320:OND983396 OWY983320:OWZ983396 PGU983320:PGV983396 PQQ983320:PQR983396 QAM983320:QAN983396 QKI983320:QKJ983396 QUE983320:QUF983396 REA983320:REB983396 RNW983320:RNX983396 RXS983320:RXT983396 SHO983320:SHP983396 SRK983320:SRL983396 TBG983320:TBH983396 TLC983320:TLD983396 TUY983320:TUZ983396 UEU983320:UEV983396 UOQ983320:UOR983396 UYM983320:UYN983396 VII983320:VIJ983396 VSE983320:VSF983396 WCA983320:WCB983396 WLW983320:WLX983396 WVS983320:WVT983396 JH65937:JH65973 TD65937:TD65973 ACZ65937:ACZ65973 AMV65937:AMV65973 AWR65937:AWR65973 BGN65937:BGN65973 BQJ65937:BQJ65973 CAF65937:CAF65973 CKB65937:CKB65973 CTX65937:CTX65973 DDT65937:DDT65973 DNP65937:DNP65973 DXL65937:DXL65973 EHH65937:EHH65973 ERD65937:ERD65973 FAZ65937:FAZ65973 FKV65937:FKV65973 FUR65937:FUR65973 GEN65937:GEN65973 GOJ65937:GOJ65973 GYF65937:GYF65973 HIB65937:HIB65973 HRX65937:HRX65973 IBT65937:IBT65973 ILP65937:ILP65973 IVL65937:IVL65973 JFH65937:JFH65973 JPD65937:JPD65973 JYZ65937:JYZ65973 KIV65937:KIV65973 KSR65937:KSR65973 LCN65937:LCN65973 LMJ65937:LMJ65973 LWF65937:LWF65973 MGB65937:MGB65973 MPX65937:MPX65973 MZT65937:MZT65973 NJP65937:NJP65973 NTL65937:NTL65973 ODH65937:ODH65973 OND65937:OND65973 OWZ65937:OWZ65973 PGV65937:PGV65973 PQR65937:PQR65973 QAN65937:QAN65973 QKJ65937:QKJ65973 QUF65937:QUF65973 REB65937:REB65973 RNX65937:RNX65973 RXT65937:RXT65973 SHP65937:SHP65973 SRL65937:SRL65973 TBH65937:TBH65973 TLD65937:TLD65973 TUZ65937:TUZ65973 UEV65937:UEV65973 UOR65937:UOR65973 UYN65937:UYN65973 VIJ65937:VIJ65973 VSF65937:VSF65973 WCB65937:WCB65973 WLX65937:WLX65973 WVT65937:WVT65973 JH131473:JH131509 TD131473:TD131509 ACZ131473:ACZ131509 AMV131473:AMV131509 AWR131473:AWR131509 BGN131473:BGN131509 BQJ131473:BQJ131509 CAF131473:CAF131509 CKB131473:CKB131509 CTX131473:CTX131509 DDT131473:DDT131509 DNP131473:DNP131509 DXL131473:DXL131509 EHH131473:EHH131509 ERD131473:ERD131509 FAZ131473:FAZ131509 FKV131473:FKV131509 FUR131473:FUR131509 GEN131473:GEN131509 GOJ131473:GOJ131509 GYF131473:GYF131509 HIB131473:HIB131509 HRX131473:HRX131509 IBT131473:IBT131509 ILP131473:ILP131509 IVL131473:IVL131509 JFH131473:JFH131509 JPD131473:JPD131509 JYZ131473:JYZ131509 KIV131473:KIV131509 KSR131473:KSR131509 LCN131473:LCN131509 LMJ131473:LMJ131509 LWF131473:LWF131509 MGB131473:MGB131509 MPX131473:MPX131509 MZT131473:MZT131509 NJP131473:NJP131509 NTL131473:NTL131509 ODH131473:ODH131509 OND131473:OND131509 OWZ131473:OWZ131509 PGV131473:PGV131509 PQR131473:PQR131509 QAN131473:QAN131509 QKJ131473:QKJ131509 QUF131473:QUF131509 REB131473:REB131509 RNX131473:RNX131509 RXT131473:RXT131509 SHP131473:SHP131509 SRL131473:SRL131509 TBH131473:TBH131509 TLD131473:TLD131509 TUZ131473:TUZ131509 UEV131473:UEV131509 UOR131473:UOR131509 UYN131473:UYN131509 VIJ131473:VIJ131509 VSF131473:VSF131509 WCB131473:WCB131509 WLX131473:WLX131509 WVT131473:WVT131509 JH197009:JH197045 TD197009:TD197045 ACZ197009:ACZ197045 AMV197009:AMV197045 AWR197009:AWR197045 BGN197009:BGN197045 BQJ197009:BQJ197045 CAF197009:CAF197045 CKB197009:CKB197045 CTX197009:CTX197045 DDT197009:DDT197045 DNP197009:DNP197045 DXL197009:DXL197045 EHH197009:EHH197045 ERD197009:ERD197045 FAZ197009:FAZ197045 FKV197009:FKV197045 FUR197009:FUR197045 GEN197009:GEN197045 GOJ197009:GOJ197045 GYF197009:GYF197045 HIB197009:HIB197045 HRX197009:HRX197045 IBT197009:IBT197045 ILP197009:ILP197045 IVL197009:IVL197045 JFH197009:JFH197045 JPD197009:JPD197045 JYZ197009:JYZ197045 KIV197009:KIV197045 KSR197009:KSR197045 LCN197009:LCN197045 LMJ197009:LMJ197045 LWF197009:LWF197045 MGB197009:MGB197045 MPX197009:MPX197045 MZT197009:MZT197045 NJP197009:NJP197045 NTL197009:NTL197045 ODH197009:ODH197045 OND197009:OND197045 OWZ197009:OWZ197045 PGV197009:PGV197045 PQR197009:PQR197045 QAN197009:QAN197045 QKJ197009:QKJ197045 QUF197009:QUF197045 REB197009:REB197045 RNX197009:RNX197045 RXT197009:RXT197045 SHP197009:SHP197045 SRL197009:SRL197045 TBH197009:TBH197045 TLD197009:TLD197045 TUZ197009:TUZ197045 UEV197009:UEV197045 UOR197009:UOR197045 UYN197009:UYN197045 VIJ197009:VIJ197045 VSF197009:VSF197045 WCB197009:WCB197045 WLX197009:WLX197045 WVT197009:WVT197045 JH262545:JH262581 TD262545:TD262581 ACZ262545:ACZ262581 AMV262545:AMV262581 AWR262545:AWR262581 BGN262545:BGN262581 BQJ262545:BQJ262581 CAF262545:CAF262581 CKB262545:CKB262581 CTX262545:CTX262581 DDT262545:DDT262581 DNP262545:DNP262581 DXL262545:DXL262581 EHH262545:EHH262581 ERD262545:ERD262581 FAZ262545:FAZ262581 FKV262545:FKV262581 FUR262545:FUR262581 GEN262545:GEN262581 GOJ262545:GOJ262581 GYF262545:GYF262581 HIB262545:HIB262581 HRX262545:HRX262581 IBT262545:IBT262581 ILP262545:ILP262581 IVL262545:IVL262581 JFH262545:JFH262581 JPD262545:JPD262581 JYZ262545:JYZ262581 KIV262545:KIV262581 KSR262545:KSR262581 LCN262545:LCN262581 LMJ262545:LMJ262581 LWF262545:LWF262581 MGB262545:MGB262581 MPX262545:MPX262581 MZT262545:MZT262581 NJP262545:NJP262581 NTL262545:NTL262581 ODH262545:ODH262581 OND262545:OND262581 OWZ262545:OWZ262581 PGV262545:PGV262581 PQR262545:PQR262581 QAN262545:QAN262581 QKJ262545:QKJ262581 QUF262545:QUF262581 REB262545:REB262581 RNX262545:RNX262581 RXT262545:RXT262581 SHP262545:SHP262581 SRL262545:SRL262581 TBH262545:TBH262581 TLD262545:TLD262581 TUZ262545:TUZ262581 UEV262545:UEV262581 UOR262545:UOR262581 UYN262545:UYN262581 VIJ262545:VIJ262581 VSF262545:VSF262581 WCB262545:WCB262581 WLX262545:WLX262581 WVT262545:WVT262581 JH328081:JH328117 TD328081:TD328117 ACZ328081:ACZ328117 AMV328081:AMV328117 AWR328081:AWR328117 BGN328081:BGN328117 BQJ328081:BQJ328117 CAF328081:CAF328117 CKB328081:CKB328117 CTX328081:CTX328117 DDT328081:DDT328117 DNP328081:DNP328117 DXL328081:DXL328117 EHH328081:EHH328117 ERD328081:ERD328117 FAZ328081:FAZ328117 FKV328081:FKV328117 FUR328081:FUR328117 GEN328081:GEN328117 GOJ328081:GOJ328117 GYF328081:GYF328117 HIB328081:HIB328117 HRX328081:HRX328117 IBT328081:IBT328117 ILP328081:ILP328117 IVL328081:IVL328117 JFH328081:JFH328117 JPD328081:JPD328117 JYZ328081:JYZ328117 KIV328081:KIV328117 KSR328081:KSR328117 LCN328081:LCN328117 LMJ328081:LMJ328117 LWF328081:LWF328117 MGB328081:MGB328117 MPX328081:MPX328117 MZT328081:MZT328117 NJP328081:NJP328117 NTL328081:NTL328117 ODH328081:ODH328117 OND328081:OND328117 OWZ328081:OWZ328117 PGV328081:PGV328117 PQR328081:PQR328117 QAN328081:QAN328117 QKJ328081:QKJ328117 QUF328081:QUF328117 REB328081:REB328117 RNX328081:RNX328117 RXT328081:RXT328117 SHP328081:SHP328117 SRL328081:SRL328117 TBH328081:TBH328117 TLD328081:TLD328117 TUZ328081:TUZ328117 UEV328081:UEV328117 UOR328081:UOR328117 UYN328081:UYN328117 VIJ328081:VIJ328117 VSF328081:VSF328117 WCB328081:WCB328117 WLX328081:WLX328117 WVT328081:WVT328117 JH393617:JH393653 TD393617:TD393653 ACZ393617:ACZ393653 AMV393617:AMV393653 AWR393617:AWR393653 BGN393617:BGN393653 BQJ393617:BQJ393653 CAF393617:CAF393653 CKB393617:CKB393653 CTX393617:CTX393653 DDT393617:DDT393653 DNP393617:DNP393653 DXL393617:DXL393653 EHH393617:EHH393653 ERD393617:ERD393653 FAZ393617:FAZ393653 FKV393617:FKV393653 FUR393617:FUR393653 GEN393617:GEN393653 GOJ393617:GOJ393653 GYF393617:GYF393653 HIB393617:HIB393653 HRX393617:HRX393653 IBT393617:IBT393653 ILP393617:ILP393653 IVL393617:IVL393653 JFH393617:JFH393653 JPD393617:JPD393653 JYZ393617:JYZ393653 KIV393617:KIV393653 KSR393617:KSR393653 LCN393617:LCN393653 LMJ393617:LMJ393653 LWF393617:LWF393653 MGB393617:MGB393653 MPX393617:MPX393653 MZT393617:MZT393653 NJP393617:NJP393653 NTL393617:NTL393653 ODH393617:ODH393653 OND393617:OND393653 OWZ393617:OWZ393653 PGV393617:PGV393653 PQR393617:PQR393653 QAN393617:QAN393653 QKJ393617:QKJ393653 QUF393617:QUF393653 REB393617:REB393653 RNX393617:RNX393653 RXT393617:RXT393653 SHP393617:SHP393653 SRL393617:SRL393653 TBH393617:TBH393653 TLD393617:TLD393653 TUZ393617:TUZ393653 UEV393617:UEV393653 UOR393617:UOR393653 UYN393617:UYN393653 VIJ393617:VIJ393653 VSF393617:VSF393653 WCB393617:WCB393653 WLX393617:WLX393653 WVT393617:WVT393653 JH459153:JH459189 TD459153:TD459189 ACZ459153:ACZ459189 AMV459153:AMV459189 AWR459153:AWR459189 BGN459153:BGN459189 BQJ459153:BQJ459189 CAF459153:CAF459189 CKB459153:CKB459189 CTX459153:CTX459189 DDT459153:DDT459189 DNP459153:DNP459189 DXL459153:DXL459189 EHH459153:EHH459189 ERD459153:ERD459189 FAZ459153:FAZ459189 FKV459153:FKV459189 FUR459153:FUR459189 GEN459153:GEN459189 GOJ459153:GOJ459189 GYF459153:GYF459189 HIB459153:HIB459189 HRX459153:HRX459189 IBT459153:IBT459189 ILP459153:ILP459189 IVL459153:IVL459189 JFH459153:JFH459189 JPD459153:JPD459189 JYZ459153:JYZ459189 KIV459153:KIV459189 KSR459153:KSR459189 LCN459153:LCN459189 LMJ459153:LMJ459189 LWF459153:LWF459189 MGB459153:MGB459189 MPX459153:MPX459189 MZT459153:MZT459189 NJP459153:NJP459189 NTL459153:NTL459189 ODH459153:ODH459189 OND459153:OND459189 OWZ459153:OWZ459189 PGV459153:PGV459189 PQR459153:PQR459189 QAN459153:QAN459189 QKJ459153:QKJ459189 QUF459153:QUF459189 REB459153:REB459189 RNX459153:RNX459189 RXT459153:RXT459189 SHP459153:SHP459189 SRL459153:SRL459189 TBH459153:TBH459189 TLD459153:TLD459189 TUZ459153:TUZ459189 UEV459153:UEV459189 UOR459153:UOR459189 UYN459153:UYN459189 VIJ459153:VIJ459189 VSF459153:VSF459189 WCB459153:WCB459189 WLX459153:WLX459189 WVT459153:WVT459189 JH524689:JH524725 TD524689:TD524725 ACZ524689:ACZ524725 AMV524689:AMV524725 AWR524689:AWR524725 BGN524689:BGN524725 BQJ524689:BQJ524725 CAF524689:CAF524725 CKB524689:CKB524725 CTX524689:CTX524725 DDT524689:DDT524725 DNP524689:DNP524725 DXL524689:DXL524725 EHH524689:EHH524725 ERD524689:ERD524725 FAZ524689:FAZ524725 FKV524689:FKV524725 FUR524689:FUR524725 GEN524689:GEN524725 GOJ524689:GOJ524725 GYF524689:GYF524725 HIB524689:HIB524725 HRX524689:HRX524725 IBT524689:IBT524725 ILP524689:ILP524725 IVL524689:IVL524725 JFH524689:JFH524725 JPD524689:JPD524725 JYZ524689:JYZ524725 KIV524689:KIV524725 KSR524689:KSR524725 LCN524689:LCN524725 LMJ524689:LMJ524725 LWF524689:LWF524725 MGB524689:MGB524725 MPX524689:MPX524725 MZT524689:MZT524725 NJP524689:NJP524725 NTL524689:NTL524725 ODH524689:ODH524725 OND524689:OND524725 OWZ524689:OWZ524725 PGV524689:PGV524725 PQR524689:PQR524725 QAN524689:QAN524725 QKJ524689:QKJ524725 QUF524689:QUF524725 REB524689:REB524725 RNX524689:RNX524725 RXT524689:RXT524725 SHP524689:SHP524725 SRL524689:SRL524725 TBH524689:TBH524725 TLD524689:TLD524725 TUZ524689:TUZ524725 UEV524689:UEV524725 UOR524689:UOR524725 UYN524689:UYN524725 VIJ524689:VIJ524725 VSF524689:VSF524725 WCB524689:WCB524725 WLX524689:WLX524725 WVT524689:WVT524725 JH590225:JH590261 TD590225:TD590261 ACZ590225:ACZ590261 AMV590225:AMV590261 AWR590225:AWR590261 BGN590225:BGN590261 BQJ590225:BQJ590261 CAF590225:CAF590261 CKB590225:CKB590261 CTX590225:CTX590261 DDT590225:DDT590261 DNP590225:DNP590261 DXL590225:DXL590261 EHH590225:EHH590261 ERD590225:ERD590261 FAZ590225:FAZ590261 FKV590225:FKV590261 FUR590225:FUR590261 GEN590225:GEN590261 GOJ590225:GOJ590261 GYF590225:GYF590261 HIB590225:HIB590261 HRX590225:HRX590261 IBT590225:IBT590261 ILP590225:ILP590261 IVL590225:IVL590261 JFH590225:JFH590261 JPD590225:JPD590261 JYZ590225:JYZ590261 KIV590225:KIV590261 KSR590225:KSR590261 LCN590225:LCN590261 LMJ590225:LMJ590261 LWF590225:LWF590261 MGB590225:MGB590261 MPX590225:MPX590261 MZT590225:MZT590261 NJP590225:NJP590261 NTL590225:NTL590261 ODH590225:ODH590261 OND590225:OND590261 OWZ590225:OWZ590261 PGV590225:PGV590261 PQR590225:PQR590261 QAN590225:QAN590261 QKJ590225:QKJ590261 QUF590225:QUF590261 REB590225:REB590261 RNX590225:RNX590261 RXT590225:RXT590261 SHP590225:SHP590261 SRL590225:SRL590261 TBH590225:TBH590261 TLD590225:TLD590261 TUZ590225:TUZ590261 UEV590225:UEV590261 UOR590225:UOR590261 UYN590225:UYN590261 VIJ590225:VIJ590261 VSF590225:VSF590261 WCB590225:WCB590261 WLX590225:WLX590261 WVT590225:WVT590261 JH655761:JH655797 TD655761:TD655797 ACZ655761:ACZ655797 AMV655761:AMV655797 AWR655761:AWR655797 BGN655761:BGN655797 BQJ655761:BQJ655797 CAF655761:CAF655797 CKB655761:CKB655797 CTX655761:CTX655797 DDT655761:DDT655797 DNP655761:DNP655797 DXL655761:DXL655797 EHH655761:EHH655797 ERD655761:ERD655797 FAZ655761:FAZ655797 FKV655761:FKV655797 FUR655761:FUR655797 GEN655761:GEN655797 GOJ655761:GOJ655797 GYF655761:GYF655797 HIB655761:HIB655797 HRX655761:HRX655797 IBT655761:IBT655797 ILP655761:ILP655797 IVL655761:IVL655797 JFH655761:JFH655797 JPD655761:JPD655797 JYZ655761:JYZ655797 KIV655761:KIV655797 KSR655761:KSR655797 LCN655761:LCN655797 LMJ655761:LMJ655797 LWF655761:LWF655797 MGB655761:MGB655797 MPX655761:MPX655797 MZT655761:MZT655797 NJP655761:NJP655797 NTL655761:NTL655797 ODH655761:ODH655797 OND655761:OND655797 OWZ655761:OWZ655797 PGV655761:PGV655797 PQR655761:PQR655797 QAN655761:QAN655797 QKJ655761:QKJ655797 QUF655761:QUF655797 REB655761:REB655797 RNX655761:RNX655797 RXT655761:RXT655797 SHP655761:SHP655797 SRL655761:SRL655797 TBH655761:TBH655797 TLD655761:TLD655797 TUZ655761:TUZ655797 UEV655761:UEV655797 UOR655761:UOR655797 UYN655761:UYN655797 VIJ655761:VIJ655797 VSF655761:VSF655797 WCB655761:WCB655797 WLX655761:WLX655797 WVT655761:WVT655797 JH721297:JH721333 TD721297:TD721333 ACZ721297:ACZ721333 AMV721297:AMV721333 AWR721297:AWR721333 BGN721297:BGN721333 BQJ721297:BQJ721333 CAF721297:CAF721333 CKB721297:CKB721333 CTX721297:CTX721333 DDT721297:DDT721333 DNP721297:DNP721333 DXL721297:DXL721333 EHH721297:EHH721333 ERD721297:ERD721333 FAZ721297:FAZ721333 FKV721297:FKV721333 FUR721297:FUR721333 GEN721297:GEN721333 GOJ721297:GOJ721333 GYF721297:GYF721333 HIB721297:HIB721333 HRX721297:HRX721333 IBT721297:IBT721333 ILP721297:ILP721333 IVL721297:IVL721333 JFH721297:JFH721333 JPD721297:JPD721333 JYZ721297:JYZ721333 KIV721297:KIV721333 KSR721297:KSR721333 LCN721297:LCN721333 LMJ721297:LMJ721333 LWF721297:LWF721333 MGB721297:MGB721333 MPX721297:MPX721333 MZT721297:MZT721333 NJP721297:NJP721333 NTL721297:NTL721333 ODH721297:ODH721333 OND721297:OND721333 OWZ721297:OWZ721333 PGV721297:PGV721333 PQR721297:PQR721333 QAN721297:QAN721333 QKJ721297:QKJ721333 QUF721297:QUF721333 REB721297:REB721333 RNX721297:RNX721333 RXT721297:RXT721333 SHP721297:SHP721333 SRL721297:SRL721333 TBH721297:TBH721333 TLD721297:TLD721333 TUZ721297:TUZ721333 UEV721297:UEV721333 UOR721297:UOR721333 UYN721297:UYN721333 VIJ721297:VIJ721333 VSF721297:VSF721333 WCB721297:WCB721333 WLX721297:WLX721333 WVT721297:WVT721333 JH786833:JH786869 TD786833:TD786869 ACZ786833:ACZ786869 AMV786833:AMV786869 AWR786833:AWR786869 BGN786833:BGN786869 BQJ786833:BQJ786869 CAF786833:CAF786869 CKB786833:CKB786869 CTX786833:CTX786869 DDT786833:DDT786869 DNP786833:DNP786869 DXL786833:DXL786869 EHH786833:EHH786869 ERD786833:ERD786869 FAZ786833:FAZ786869 FKV786833:FKV786869 FUR786833:FUR786869 GEN786833:GEN786869 GOJ786833:GOJ786869 GYF786833:GYF786869 HIB786833:HIB786869 HRX786833:HRX786869 IBT786833:IBT786869 ILP786833:ILP786869 IVL786833:IVL786869 JFH786833:JFH786869 JPD786833:JPD786869 JYZ786833:JYZ786869 KIV786833:KIV786869 KSR786833:KSR786869 LCN786833:LCN786869 LMJ786833:LMJ786869 LWF786833:LWF786869 MGB786833:MGB786869 MPX786833:MPX786869 MZT786833:MZT786869 NJP786833:NJP786869 NTL786833:NTL786869 ODH786833:ODH786869 OND786833:OND786869 OWZ786833:OWZ786869 PGV786833:PGV786869 PQR786833:PQR786869 QAN786833:QAN786869 QKJ786833:QKJ786869 QUF786833:QUF786869 REB786833:REB786869 RNX786833:RNX786869 RXT786833:RXT786869 SHP786833:SHP786869 SRL786833:SRL786869 TBH786833:TBH786869 TLD786833:TLD786869 TUZ786833:TUZ786869 UEV786833:UEV786869 UOR786833:UOR786869 UYN786833:UYN786869 VIJ786833:VIJ786869 VSF786833:VSF786869 WCB786833:WCB786869 WLX786833:WLX786869 WVT786833:WVT786869 JH852369:JH852405 TD852369:TD852405 ACZ852369:ACZ852405 AMV852369:AMV852405 AWR852369:AWR852405 BGN852369:BGN852405 BQJ852369:BQJ852405 CAF852369:CAF852405 CKB852369:CKB852405 CTX852369:CTX852405 DDT852369:DDT852405 DNP852369:DNP852405 DXL852369:DXL852405 EHH852369:EHH852405 ERD852369:ERD852405 FAZ852369:FAZ852405 FKV852369:FKV852405 FUR852369:FUR852405 GEN852369:GEN852405 GOJ852369:GOJ852405 GYF852369:GYF852405 HIB852369:HIB852405 HRX852369:HRX852405 IBT852369:IBT852405 ILP852369:ILP852405 IVL852369:IVL852405 JFH852369:JFH852405 JPD852369:JPD852405 JYZ852369:JYZ852405 KIV852369:KIV852405 KSR852369:KSR852405 LCN852369:LCN852405 LMJ852369:LMJ852405 LWF852369:LWF852405 MGB852369:MGB852405 MPX852369:MPX852405 MZT852369:MZT852405 NJP852369:NJP852405 NTL852369:NTL852405 ODH852369:ODH852405 OND852369:OND852405 OWZ852369:OWZ852405 PGV852369:PGV852405 PQR852369:PQR852405 QAN852369:QAN852405 QKJ852369:QKJ852405 QUF852369:QUF852405 REB852369:REB852405 RNX852369:RNX852405 RXT852369:RXT852405 SHP852369:SHP852405 SRL852369:SRL852405 TBH852369:TBH852405 TLD852369:TLD852405 TUZ852369:TUZ852405 UEV852369:UEV852405 UOR852369:UOR852405 UYN852369:UYN852405 VIJ852369:VIJ852405 VSF852369:VSF852405 WCB852369:WCB852405 WLX852369:WLX852405 WVT852369:WVT852405 JH917905:JH917941 TD917905:TD917941 ACZ917905:ACZ917941 AMV917905:AMV917941 AWR917905:AWR917941 BGN917905:BGN917941 BQJ917905:BQJ917941 CAF917905:CAF917941 CKB917905:CKB917941 CTX917905:CTX917941 DDT917905:DDT917941 DNP917905:DNP917941 DXL917905:DXL917941 EHH917905:EHH917941 ERD917905:ERD917941 FAZ917905:FAZ917941 FKV917905:FKV917941 FUR917905:FUR917941 GEN917905:GEN917941 GOJ917905:GOJ917941 GYF917905:GYF917941 HIB917905:HIB917941 HRX917905:HRX917941 IBT917905:IBT917941 ILP917905:ILP917941 IVL917905:IVL917941 JFH917905:JFH917941 JPD917905:JPD917941 JYZ917905:JYZ917941 KIV917905:KIV917941 KSR917905:KSR917941 LCN917905:LCN917941 LMJ917905:LMJ917941 LWF917905:LWF917941 MGB917905:MGB917941 MPX917905:MPX917941 MZT917905:MZT917941 NJP917905:NJP917941 NTL917905:NTL917941 ODH917905:ODH917941 OND917905:OND917941 OWZ917905:OWZ917941 PGV917905:PGV917941 PQR917905:PQR917941 QAN917905:QAN917941 QKJ917905:QKJ917941 QUF917905:QUF917941 REB917905:REB917941 RNX917905:RNX917941 RXT917905:RXT917941 SHP917905:SHP917941 SRL917905:SRL917941 TBH917905:TBH917941 TLD917905:TLD917941 TUZ917905:TUZ917941 UEV917905:UEV917941 UOR917905:UOR917941 UYN917905:UYN917941 VIJ917905:VIJ917941 VSF917905:VSF917941 WCB917905:WCB917941 WLX917905:WLX917941 WVT917905:WVT917941 JH983441:JH983477 TD983441:TD983477 ACZ983441:ACZ983477 AMV983441:AMV983477 AWR983441:AWR983477 BGN983441:BGN983477 BQJ983441:BQJ983477 CAF983441:CAF983477 CKB983441:CKB983477 CTX983441:CTX983477 DDT983441:DDT983477 DNP983441:DNP983477 DXL983441:DXL983477 EHH983441:EHH983477 ERD983441:ERD983477 FAZ983441:FAZ983477 FKV983441:FKV983477 FUR983441:FUR983477 GEN983441:GEN983477 GOJ983441:GOJ983477 GYF983441:GYF983477 HIB983441:HIB983477 HRX983441:HRX983477 IBT983441:IBT983477 ILP983441:ILP983477 IVL983441:IVL983477 JFH983441:JFH983477 JPD983441:JPD983477 JYZ983441:JYZ983477 KIV983441:KIV983477 KSR983441:KSR983477 LCN983441:LCN983477 LMJ983441:LMJ983477 LWF983441:LWF983477 MGB983441:MGB983477 MPX983441:MPX983477 MZT983441:MZT983477 NJP983441:NJP983477 NTL983441:NTL983477 ODH983441:ODH983477 OND983441:OND983477 OWZ983441:OWZ983477 PGV983441:PGV983477 PQR983441:PQR983477 QAN983441:QAN983477 QKJ983441:QKJ983477 QUF983441:QUF983477 REB983441:REB983477 RNX983441:RNX983477 RXT983441:RXT983477 SHP983441:SHP983477 SRL983441:SRL983477 TBH983441:TBH983477 TLD983441:TLD983477 TUZ983441:TUZ983477 UEV983441:UEV983477 UOR983441:UOR983477 UYN983441:UYN983477 VIJ983441:VIJ983477 VSF983441:VSF983477 WCB983441:WCB983477 WLX983441:WLX983477 WVT983441:WVT983477 P65811:P65892 JJ65811:JK65892 TF65811:TG65892 ADB65811:ADC65892 AMX65811:AMY65892 AWT65811:AWU65892 BGP65811:BGQ65892 BQL65811:BQM65892 CAH65811:CAI65892 CKD65811:CKE65892 CTZ65811:CUA65892 DDV65811:DDW65892 DNR65811:DNS65892 DXN65811:DXO65892 EHJ65811:EHK65892 ERF65811:ERG65892 FBB65811:FBC65892 FKX65811:FKY65892 FUT65811:FUU65892 GEP65811:GEQ65892 GOL65811:GOM65892 GYH65811:GYI65892 HID65811:HIE65892 HRZ65811:HSA65892 IBV65811:IBW65892 ILR65811:ILS65892 IVN65811:IVO65892 JFJ65811:JFK65892 JPF65811:JPG65892 JZB65811:JZC65892 KIX65811:KIY65892 KST65811:KSU65892 LCP65811:LCQ65892 LML65811:LMM65892 LWH65811:LWI65892 MGD65811:MGE65892 MPZ65811:MQA65892 MZV65811:MZW65892 NJR65811:NJS65892 NTN65811:NTO65892 ODJ65811:ODK65892 ONF65811:ONG65892 OXB65811:OXC65892 PGX65811:PGY65892 PQT65811:PQU65892 QAP65811:QAQ65892 QKL65811:QKM65892 QUH65811:QUI65892 RED65811:REE65892 RNZ65811:ROA65892 RXV65811:RXW65892 SHR65811:SHS65892 SRN65811:SRO65892 TBJ65811:TBK65892 TLF65811:TLG65892 TVB65811:TVC65892 UEX65811:UEY65892 UOT65811:UOU65892 UYP65811:UYQ65892 VIL65811:VIM65892 VSH65811:VSI65892 WCD65811:WCE65892 WLZ65811:WMA65892 WVV65811:WVW65892 P131347:P131428 JJ131347:JK131428 TF131347:TG131428 ADB131347:ADC131428 AMX131347:AMY131428 AWT131347:AWU131428 BGP131347:BGQ131428 BQL131347:BQM131428 CAH131347:CAI131428 CKD131347:CKE131428 CTZ131347:CUA131428 DDV131347:DDW131428 DNR131347:DNS131428 DXN131347:DXO131428 EHJ131347:EHK131428 ERF131347:ERG131428 FBB131347:FBC131428 FKX131347:FKY131428 FUT131347:FUU131428 GEP131347:GEQ131428 GOL131347:GOM131428 GYH131347:GYI131428 HID131347:HIE131428 HRZ131347:HSA131428 IBV131347:IBW131428 ILR131347:ILS131428 IVN131347:IVO131428 JFJ131347:JFK131428 JPF131347:JPG131428 JZB131347:JZC131428 KIX131347:KIY131428 KST131347:KSU131428 LCP131347:LCQ131428 LML131347:LMM131428 LWH131347:LWI131428 MGD131347:MGE131428 MPZ131347:MQA131428 MZV131347:MZW131428 NJR131347:NJS131428 NTN131347:NTO131428 ODJ131347:ODK131428 ONF131347:ONG131428 OXB131347:OXC131428 PGX131347:PGY131428 PQT131347:PQU131428 QAP131347:QAQ131428 QKL131347:QKM131428 QUH131347:QUI131428 RED131347:REE131428 RNZ131347:ROA131428 RXV131347:RXW131428 SHR131347:SHS131428 SRN131347:SRO131428 TBJ131347:TBK131428 TLF131347:TLG131428 TVB131347:TVC131428 UEX131347:UEY131428 UOT131347:UOU131428 UYP131347:UYQ131428 VIL131347:VIM131428 VSH131347:VSI131428 WCD131347:WCE131428 WLZ131347:WMA131428 WVV131347:WVW131428 P196883:P196964 JJ196883:JK196964 TF196883:TG196964 ADB196883:ADC196964 AMX196883:AMY196964 AWT196883:AWU196964 BGP196883:BGQ196964 BQL196883:BQM196964 CAH196883:CAI196964 CKD196883:CKE196964 CTZ196883:CUA196964 DDV196883:DDW196964 DNR196883:DNS196964 DXN196883:DXO196964 EHJ196883:EHK196964 ERF196883:ERG196964 FBB196883:FBC196964 FKX196883:FKY196964 FUT196883:FUU196964 GEP196883:GEQ196964 GOL196883:GOM196964 GYH196883:GYI196964 HID196883:HIE196964 HRZ196883:HSA196964 IBV196883:IBW196964 ILR196883:ILS196964 IVN196883:IVO196964 JFJ196883:JFK196964 JPF196883:JPG196964 JZB196883:JZC196964 KIX196883:KIY196964 KST196883:KSU196964 LCP196883:LCQ196964 LML196883:LMM196964 LWH196883:LWI196964 MGD196883:MGE196964 MPZ196883:MQA196964 MZV196883:MZW196964 NJR196883:NJS196964 NTN196883:NTO196964 ODJ196883:ODK196964 ONF196883:ONG196964 OXB196883:OXC196964 PGX196883:PGY196964 PQT196883:PQU196964 QAP196883:QAQ196964 QKL196883:QKM196964 QUH196883:QUI196964 RED196883:REE196964 RNZ196883:ROA196964 RXV196883:RXW196964 SHR196883:SHS196964 SRN196883:SRO196964 TBJ196883:TBK196964 TLF196883:TLG196964 TVB196883:TVC196964 UEX196883:UEY196964 UOT196883:UOU196964 UYP196883:UYQ196964 VIL196883:VIM196964 VSH196883:VSI196964 WCD196883:WCE196964 WLZ196883:WMA196964 WVV196883:WVW196964 P262419:P262500 JJ262419:JK262500 TF262419:TG262500 ADB262419:ADC262500 AMX262419:AMY262500 AWT262419:AWU262500 BGP262419:BGQ262500 BQL262419:BQM262500 CAH262419:CAI262500 CKD262419:CKE262500 CTZ262419:CUA262500 DDV262419:DDW262500 DNR262419:DNS262500 DXN262419:DXO262500 EHJ262419:EHK262500 ERF262419:ERG262500 FBB262419:FBC262500 FKX262419:FKY262500 FUT262419:FUU262500 GEP262419:GEQ262500 GOL262419:GOM262500 GYH262419:GYI262500 HID262419:HIE262500 HRZ262419:HSA262500 IBV262419:IBW262500 ILR262419:ILS262500 IVN262419:IVO262500 JFJ262419:JFK262500 JPF262419:JPG262500 JZB262419:JZC262500 KIX262419:KIY262500 KST262419:KSU262500 LCP262419:LCQ262500 LML262419:LMM262500 LWH262419:LWI262500 MGD262419:MGE262500 MPZ262419:MQA262500 MZV262419:MZW262500 NJR262419:NJS262500 NTN262419:NTO262500 ODJ262419:ODK262500 ONF262419:ONG262500 OXB262419:OXC262500 PGX262419:PGY262500 PQT262419:PQU262500 QAP262419:QAQ262500 QKL262419:QKM262500 QUH262419:QUI262500 RED262419:REE262500 RNZ262419:ROA262500 RXV262419:RXW262500 SHR262419:SHS262500 SRN262419:SRO262500 TBJ262419:TBK262500 TLF262419:TLG262500 TVB262419:TVC262500 UEX262419:UEY262500 UOT262419:UOU262500 UYP262419:UYQ262500 VIL262419:VIM262500 VSH262419:VSI262500 WCD262419:WCE262500 WLZ262419:WMA262500 WVV262419:WVW262500 P327955:P328036 JJ327955:JK328036 TF327955:TG328036 ADB327955:ADC328036 AMX327955:AMY328036 AWT327955:AWU328036 BGP327955:BGQ328036 BQL327955:BQM328036 CAH327955:CAI328036 CKD327955:CKE328036 CTZ327955:CUA328036 DDV327955:DDW328036 DNR327955:DNS328036 DXN327955:DXO328036 EHJ327955:EHK328036 ERF327955:ERG328036 FBB327955:FBC328036 FKX327955:FKY328036 FUT327955:FUU328036 GEP327955:GEQ328036 GOL327955:GOM328036 GYH327955:GYI328036 HID327955:HIE328036 HRZ327955:HSA328036 IBV327955:IBW328036 ILR327955:ILS328036 IVN327955:IVO328036 JFJ327955:JFK328036 JPF327955:JPG328036 JZB327955:JZC328036 KIX327955:KIY328036 KST327955:KSU328036 LCP327955:LCQ328036 LML327955:LMM328036 LWH327955:LWI328036 MGD327955:MGE328036 MPZ327955:MQA328036 MZV327955:MZW328036 NJR327955:NJS328036 NTN327955:NTO328036 ODJ327955:ODK328036 ONF327955:ONG328036 OXB327955:OXC328036 PGX327955:PGY328036 PQT327955:PQU328036 QAP327955:QAQ328036 QKL327955:QKM328036 QUH327955:QUI328036 RED327955:REE328036 RNZ327955:ROA328036 RXV327955:RXW328036 SHR327955:SHS328036 SRN327955:SRO328036 TBJ327955:TBK328036 TLF327955:TLG328036 TVB327955:TVC328036 UEX327955:UEY328036 UOT327955:UOU328036 UYP327955:UYQ328036 VIL327955:VIM328036 VSH327955:VSI328036 WCD327955:WCE328036 WLZ327955:WMA328036 WVV327955:WVW328036 P393491:P393572 JJ393491:JK393572 TF393491:TG393572 ADB393491:ADC393572 AMX393491:AMY393572 AWT393491:AWU393572 BGP393491:BGQ393572 BQL393491:BQM393572 CAH393491:CAI393572 CKD393491:CKE393572 CTZ393491:CUA393572 DDV393491:DDW393572 DNR393491:DNS393572 DXN393491:DXO393572 EHJ393491:EHK393572 ERF393491:ERG393572 FBB393491:FBC393572 FKX393491:FKY393572 FUT393491:FUU393572 GEP393491:GEQ393572 GOL393491:GOM393572 GYH393491:GYI393572 HID393491:HIE393572 HRZ393491:HSA393572 IBV393491:IBW393572 ILR393491:ILS393572 IVN393491:IVO393572 JFJ393491:JFK393572 JPF393491:JPG393572 JZB393491:JZC393572 KIX393491:KIY393572 KST393491:KSU393572 LCP393491:LCQ393572 LML393491:LMM393572 LWH393491:LWI393572 MGD393491:MGE393572 MPZ393491:MQA393572 MZV393491:MZW393572 NJR393491:NJS393572 NTN393491:NTO393572 ODJ393491:ODK393572 ONF393491:ONG393572 OXB393491:OXC393572 PGX393491:PGY393572 PQT393491:PQU393572 QAP393491:QAQ393572 QKL393491:QKM393572 QUH393491:QUI393572 RED393491:REE393572 RNZ393491:ROA393572 RXV393491:RXW393572 SHR393491:SHS393572 SRN393491:SRO393572 TBJ393491:TBK393572 TLF393491:TLG393572 TVB393491:TVC393572 UEX393491:UEY393572 UOT393491:UOU393572 UYP393491:UYQ393572 VIL393491:VIM393572 VSH393491:VSI393572 WCD393491:WCE393572 WLZ393491:WMA393572 WVV393491:WVW393572 P459027:P459108 JJ459027:JK459108 TF459027:TG459108 ADB459027:ADC459108 AMX459027:AMY459108 AWT459027:AWU459108 BGP459027:BGQ459108 BQL459027:BQM459108 CAH459027:CAI459108 CKD459027:CKE459108 CTZ459027:CUA459108 DDV459027:DDW459108 DNR459027:DNS459108 DXN459027:DXO459108 EHJ459027:EHK459108 ERF459027:ERG459108 FBB459027:FBC459108 FKX459027:FKY459108 FUT459027:FUU459108 GEP459027:GEQ459108 GOL459027:GOM459108 GYH459027:GYI459108 HID459027:HIE459108 HRZ459027:HSA459108 IBV459027:IBW459108 ILR459027:ILS459108 IVN459027:IVO459108 JFJ459027:JFK459108 JPF459027:JPG459108 JZB459027:JZC459108 KIX459027:KIY459108 KST459027:KSU459108 LCP459027:LCQ459108 LML459027:LMM459108 LWH459027:LWI459108 MGD459027:MGE459108 MPZ459027:MQA459108 MZV459027:MZW459108 NJR459027:NJS459108 NTN459027:NTO459108 ODJ459027:ODK459108 ONF459027:ONG459108 OXB459027:OXC459108 PGX459027:PGY459108 PQT459027:PQU459108 QAP459027:QAQ459108 QKL459027:QKM459108 QUH459027:QUI459108 RED459027:REE459108 RNZ459027:ROA459108 RXV459027:RXW459108 SHR459027:SHS459108 SRN459027:SRO459108 TBJ459027:TBK459108 TLF459027:TLG459108 TVB459027:TVC459108 UEX459027:UEY459108 UOT459027:UOU459108 UYP459027:UYQ459108 VIL459027:VIM459108 VSH459027:VSI459108 WCD459027:WCE459108 WLZ459027:WMA459108 WVV459027:WVW459108 P524563:P524644 JJ524563:JK524644 TF524563:TG524644 ADB524563:ADC524644 AMX524563:AMY524644 AWT524563:AWU524644 BGP524563:BGQ524644 BQL524563:BQM524644 CAH524563:CAI524644 CKD524563:CKE524644 CTZ524563:CUA524644 DDV524563:DDW524644 DNR524563:DNS524644 DXN524563:DXO524644 EHJ524563:EHK524644 ERF524563:ERG524644 FBB524563:FBC524644 FKX524563:FKY524644 FUT524563:FUU524644 GEP524563:GEQ524644 GOL524563:GOM524644 GYH524563:GYI524644 HID524563:HIE524644 HRZ524563:HSA524644 IBV524563:IBW524644 ILR524563:ILS524644 IVN524563:IVO524644 JFJ524563:JFK524644 JPF524563:JPG524644 JZB524563:JZC524644 KIX524563:KIY524644 KST524563:KSU524644 LCP524563:LCQ524644 LML524563:LMM524644 LWH524563:LWI524644 MGD524563:MGE524644 MPZ524563:MQA524644 MZV524563:MZW524644 NJR524563:NJS524644 NTN524563:NTO524644 ODJ524563:ODK524644 ONF524563:ONG524644 OXB524563:OXC524644 PGX524563:PGY524644 PQT524563:PQU524644 QAP524563:QAQ524644 QKL524563:QKM524644 QUH524563:QUI524644 RED524563:REE524644 RNZ524563:ROA524644 RXV524563:RXW524644 SHR524563:SHS524644 SRN524563:SRO524644 TBJ524563:TBK524644 TLF524563:TLG524644 TVB524563:TVC524644 UEX524563:UEY524644 UOT524563:UOU524644 UYP524563:UYQ524644 VIL524563:VIM524644 VSH524563:VSI524644 WCD524563:WCE524644 WLZ524563:WMA524644 WVV524563:WVW524644 P590099:P590180 JJ590099:JK590180 TF590099:TG590180 ADB590099:ADC590180 AMX590099:AMY590180 AWT590099:AWU590180 BGP590099:BGQ590180 BQL590099:BQM590180 CAH590099:CAI590180 CKD590099:CKE590180 CTZ590099:CUA590180 DDV590099:DDW590180 DNR590099:DNS590180 DXN590099:DXO590180 EHJ590099:EHK590180 ERF590099:ERG590180 FBB590099:FBC590180 FKX590099:FKY590180 FUT590099:FUU590180 GEP590099:GEQ590180 GOL590099:GOM590180 GYH590099:GYI590180 HID590099:HIE590180 HRZ590099:HSA590180 IBV590099:IBW590180 ILR590099:ILS590180 IVN590099:IVO590180 JFJ590099:JFK590180 JPF590099:JPG590180 JZB590099:JZC590180 KIX590099:KIY590180 KST590099:KSU590180 LCP590099:LCQ590180 LML590099:LMM590180 LWH590099:LWI590180 MGD590099:MGE590180 MPZ590099:MQA590180 MZV590099:MZW590180 NJR590099:NJS590180 NTN590099:NTO590180 ODJ590099:ODK590180 ONF590099:ONG590180 OXB590099:OXC590180 PGX590099:PGY590180 PQT590099:PQU590180 QAP590099:QAQ590180 QKL590099:QKM590180 QUH590099:QUI590180 RED590099:REE590180 RNZ590099:ROA590180 RXV590099:RXW590180 SHR590099:SHS590180 SRN590099:SRO590180 TBJ590099:TBK590180 TLF590099:TLG590180 TVB590099:TVC590180 UEX590099:UEY590180 UOT590099:UOU590180 UYP590099:UYQ590180 VIL590099:VIM590180 VSH590099:VSI590180 WCD590099:WCE590180 WLZ590099:WMA590180 WVV590099:WVW590180 P655635:P655716 JJ655635:JK655716 TF655635:TG655716 ADB655635:ADC655716 AMX655635:AMY655716 AWT655635:AWU655716 BGP655635:BGQ655716 BQL655635:BQM655716 CAH655635:CAI655716 CKD655635:CKE655716 CTZ655635:CUA655716 DDV655635:DDW655716 DNR655635:DNS655716 DXN655635:DXO655716 EHJ655635:EHK655716 ERF655635:ERG655716 FBB655635:FBC655716 FKX655635:FKY655716 FUT655635:FUU655716 GEP655635:GEQ655716 GOL655635:GOM655716 GYH655635:GYI655716 HID655635:HIE655716 HRZ655635:HSA655716 IBV655635:IBW655716 ILR655635:ILS655716 IVN655635:IVO655716 JFJ655635:JFK655716 JPF655635:JPG655716 JZB655635:JZC655716 KIX655635:KIY655716 KST655635:KSU655716 LCP655635:LCQ655716 LML655635:LMM655716 LWH655635:LWI655716 MGD655635:MGE655716 MPZ655635:MQA655716 MZV655635:MZW655716 NJR655635:NJS655716 NTN655635:NTO655716 ODJ655635:ODK655716 ONF655635:ONG655716 OXB655635:OXC655716 PGX655635:PGY655716 PQT655635:PQU655716 QAP655635:QAQ655716 QKL655635:QKM655716 QUH655635:QUI655716 RED655635:REE655716 RNZ655635:ROA655716 RXV655635:RXW655716 SHR655635:SHS655716 SRN655635:SRO655716 TBJ655635:TBK655716 TLF655635:TLG655716 TVB655635:TVC655716 UEX655635:UEY655716 UOT655635:UOU655716 UYP655635:UYQ655716 VIL655635:VIM655716 VSH655635:VSI655716 WCD655635:WCE655716 WLZ655635:WMA655716 WVV655635:WVW655716 P721171:P721252 JJ721171:JK721252 TF721171:TG721252 ADB721171:ADC721252 AMX721171:AMY721252 AWT721171:AWU721252 BGP721171:BGQ721252 BQL721171:BQM721252 CAH721171:CAI721252 CKD721171:CKE721252 CTZ721171:CUA721252 DDV721171:DDW721252 DNR721171:DNS721252 DXN721171:DXO721252 EHJ721171:EHK721252 ERF721171:ERG721252 FBB721171:FBC721252 FKX721171:FKY721252 FUT721171:FUU721252 GEP721171:GEQ721252 GOL721171:GOM721252 GYH721171:GYI721252 HID721171:HIE721252 HRZ721171:HSA721252 IBV721171:IBW721252 ILR721171:ILS721252 IVN721171:IVO721252 JFJ721171:JFK721252 JPF721171:JPG721252 JZB721171:JZC721252 KIX721171:KIY721252 KST721171:KSU721252 LCP721171:LCQ721252 LML721171:LMM721252 LWH721171:LWI721252 MGD721171:MGE721252 MPZ721171:MQA721252 MZV721171:MZW721252 NJR721171:NJS721252 NTN721171:NTO721252 ODJ721171:ODK721252 ONF721171:ONG721252 OXB721171:OXC721252 PGX721171:PGY721252 PQT721171:PQU721252 QAP721171:QAQ721252 QKL721171:QKM721252 QUH721171:QUI721252 RED721171:REE721252 RNZ721171:ROA721252 RXV721171:RXW721252 SHR721171:SHS721252 SRN721171:SRO721252 TBJ721171:TBK721252 TLF721171:TLG721252 TVB721171:TVC721252 UEX721171:UEY721252 UOT721171:UOU721252 UYP721171:UYQ721252 VIL721171:VIM721252 VSH721171:VSI721252 WCD721171:WCE721252 WLZ721171:WMA721252 WVV721171:WVW721252 P786707:P786788 JJ786707:JK786788 TF786707:TG786788 ADB786707:ADC786788 AMX786707:AMY786788 AWT786707:AWU786788 BGP786707:BGQ786788 BQL786707:BQM786788 CAH786707:CAI786788 CKD786707:CKE786788 CTZ786707:CUA786788 DDV786707:DDW786788 DNR786707:DNS786788 DXN786707:DXO786788 EHJ786707:EHK786788 ERF786707:ERG786788 FBB786707:FBC786788 FKX786707:FKY786788 FUT786707:FUU786788 GEP786707:GEQ786788 GOL786707:GOM786788 GYH786707:GYI786788 HID786707:HIE786788 HRZ786707:HSA786788 IBV786707:IBW786788 ILR786707:ILS786788 IVN786707:IVO786788 JFJ786707:JFK786788 JPF786707:JPG786788 JZB786707:JZC786788 KIX786707:KIY786788 KST786707:KSU786788 LCP786707:LCQ786788 LML786707:LMM786788 LWH786707:LWI786788 MGD786707:MGE786788 MPZ786707:MQA786788 MZV786707:MZW786788 NJR786707:NJS786788 NTN786707:NTO786788 ODJ786707:ODK786788 ONF786707:ONG786788 OXB786707:OXC786788 PGX786707:PGY786788 PQT786707:PQU786788 QAP786707:QAQ786788 QKL786707:QKM786788 QUH786707:QUI786788 RED786707:REE786788 RNZ786707:ROA786788 RXV786707:RXW786788 SHR786707:SHS786788 SRN786707:SRO786788 TBJ786707:TBK786788 TLF786707:TLG786788 TVB786707:TVC786788 UEX786707:UEY786788 UOT786707:UOU786788 UYP786707:UYQ786788 VIL786707:VIM786788 VSH786707:VSI786788 WCD786707:WCE786788 WLZ786707:WMA786788 WVV786707:WVW786788 P852243:P852324 JJ852243:JK852324 TF852243:TG852324 ADB852243:ADC852324 AMX852243:AMY852324 AWT852243:AWU852324 BGP852243:BGQ852324 BQL852243:BQM852324 CAH852243:CAI852324 CKD852243:CKE852324 CTZ852243:CUA852324 DDV852243:DDW852324 DNR852243:DNS852324 DXN852243:DXO852324 EHJ852243:EHK852324 ERF852243:ERG852324 FBB852243:FBC852324 FKX852243:FKY852324 FUT852243:FUU852324 GEP852243:GEQ852324 GOL852243:GOM852324 GYH852243:GYI852324 HID852243:HIE852324 HRZ852243:HSA852324 IBV852243:IBW852324 ILR852243:ILS852324 IVN852243:IVO852324 JFJ852243:JFK852324 JPF852243:JPG852324 JZB852243:JZC852324 KIX852243:KIY852324 KST852243:KSU852324 LCP852243:LCQ852324 LML852243:LMM852324 LWH852243:LWI852324 MGD852243:MGE852324 MPZ852243:MQA852324 MZV852243:MZW852324 NJR852243:NJS852324 NTN852243:NTO852324 ODJ852243:ODK852324 ONF852243:ONG852324 OXB852243:OXC852324 PGX852243:PGY852324 PQT852243:PQU852324 QAP852243:QAQ852324 QKL852243:QKM852324 QUH852243:QUI852324 RED852243:REE852324 RNZ852243:ROA852324 RXV852243:RXW852324 SHR852243:SHS852324 SRN852243:SRO852324 TBJ852243:TBK852324 TLF852243:TLG852324 TVB852243:TVC852324 UEX852243:UEY852324 UOT852243:UOU852324 UYP852243:UYQ852324 VIL852243:VIM852324 VSH852243:VSI852324 WCD852243:WCE852324 WLZ852243:WMA852324 WVV852243:WVW852324 P917779:P917860 JJ917779:JK917860 TF917779:TG917860 ADB917779:ADC917860 AMX917779:AMY917860 AWT917779:AWU917860 BGP917779:BGQ917860 BQL917779:BQM917860 CAH917779:CAI917860 CKD917779:CKE917860 CTZ917779:CUA917860 DDV917779:DDW917860 DNR917779:DNS917860 DXN917779:DXO917860 EHJ917779:EHK917860 ERF917779:ERG917860 FBB917779:FBC917860 FKX917779:FKY917860 FUT917779:FUU917860 GEP917779:GEQ917860 GOL917779:GOM917860 GYH917779:GYI917860 HID917779:HIE917860 HRZ917779:HSA917860 IBV917779:IBW917860 ILR917779:ILS917860 IVN917779:IVO917860 JFJ917779:JFK917860 JPF917779:JPG917860 JZB917779:JZC917860 KIX917779:KIY917860 KST917779:KSU917860 LCP917779:LCQ917860 LML917779:LMM917860 LWH917779:LWI917860 MGD917779:MGE917860 MPZ917779:MQA917860 MZV917779:MZW917860 NJR917779:NJS917860 NTN917779:NTO917860 ODJ917779:ODK917860 ONF917779:ONG917860 OXB917779:OXC917860 PGX917779:PGY917860 PQT917779:PQU917860 QAP917779:QAQ917860 QKL917779:QKM917860 QUH917779:QUI917860 RED917779:REE917860 RNZ917779:ROA917860 RXV917779:RXW917860 SHR917779:SHS917860 SRN917779:SRO917860 TBJ917779:TBK917860 TLF917779:TLG917860 TVB917779:TVC917860 UEX917779:UEY917860 UOT917779:UOU917860 UYP917779:UYQ917860 VIL917779:VIM917860 VSH917779:VSI917860 WCD917779:WCE917860 WLZ917779:WMA917860 WVV917779:WVW917860 P983315:P983396 JJ983315:JK983396 TF983315:TG983396 ADB983315:ADC983396 AMX983315:AMY983396 AWT983315:AWU983396 BGP983315:BGQ983396 BQL983315:BQM983396 CAH983315:CAI983396 CKD983315:CKE983396 CTZ983315:CUA983396 DDV983315:DDW983396 DNR983315:DNS983396 DXN983315:DXO983396 EHJ983315:EHK983396 ERF983315:ERG983396 FBB983315:FBC983396 FKX983315:FKY983396 FUT983315:FUU983396 GEP983315:GEQ983396 GOL983315:GOM983396 GYH983315:GYI983396 HID983315:HIE983396 HRZ983315:HSA983396 IBV983315:IBW983396 ILR983315:ILS983396 IVN983315:IVO983396 JFJ983315:JFK983396 JPF983315:JPG983396 JZB983315:JZC983396 KIX983315:KIY983396 KST983315:KSU983396 LCP983315:LCQ983396 LML983315:LMM983396 LWH983315:LWI983396 MGD983315:MGE983396 MPZ983315:MQA983396 MZV983315:MZW983396 NJR983315:NJS983396 NTN983315:NTO983396 ODJ983315:ODK983396 ONF983315:ONG983396 OXB983315:OXC983396 PGX983315:PGY983396 PQT983315:PQU983396 QAP983315:QAQ983396 QKL983315:QKM983396 QUH983315:QUI983396 RED983315:REE983396 RNZ983315:ROA983396 RXV983315:RXW983396 SHR983315:SHS983396 SRN983315:SRO983396 TBJ983315:TBK983396 TLF983315:TLG983396 TVB983315:TVC983396 UEX983315:UEY983396 UOT983315:UOU983396 UYP983315:UYQ983396 VIL983315:VIM983396 VSH983315:VSI983396 WCD983315:WCE983396 WLZ983315:WMA983396 WVV983315:WVW983396 JG65893:JG65973 TC65893:TC65973 ACY65893:ACY65973 AMU65893:AMU65973 AWQ65893:AWQ65973 BGM65893:BGM65973 BQI65893:BQI65973 CAE65893:CAE65973 CKA65893:CKA65973 CTW65893:CTW65973 DDS65893:DDS65973 DNO65893:DNO65973 DXK65893:DXK65973 EHG65893:EHG65973 ERC65893:ERC65973 FAY65893:FAY65973 FKU65893:FKU65973 FUQ65893:FUQ65973 GEM65893:GEM65973 GOI65893:GOI65973 GYE65893:GYE65973 HIA65893:HIA65973 HRW65893:HRW65973 IBS65893:IBS65973 ILO65893:ILO65973 IVK65893:IVK65973 JFG65893:JFG65973 JPC65893:JPC65973 JYY65893:JYY65973 KIU65893:KIU65973 KSQ65893:KSQ65973 LCM65893:LCM65973 LMI65893:LMI65973 LWE65893:LWE65973 MGA65893:MGA65973 MPW65893:MPW65973 MZS65893:MZS65973 NJO65893:NJO65973 NTK65893:NTK65973 ODG65893:ODG65973 ONC65893:ONC65973 OWY65893:OWY65973 PGU65893:PGU65973 PQQ65893:PQQ65973 QAM65893:QAM65973 QKI65893:QKI65973 QUE65893:QUE65973 REA65893:REA65973 RNW65893:RNW65973 RXS65893:RXS65973 SHO65893:SHO65973 SRK65893:SRK65973 TBG65893:TBG65973 TLC65893:TLC65973 TUY65893:TUY65973 UEU65893:UEU65973 UOQ65893:UOQ65973 UYM65893:UYM65973 VII65893:VII65973 VSE65893:VSE65973 WCA65893:WCA65973 WLW65893:WLW65973 WVS65893:WVS65973 JG131429:JG131509 TC131429:TC131509 ACY131429:ACY131509 AMU131429:AMU131509 AWQ131429:AWQ131509 BGM131429:BGM131509 BQI131429:BQI131509 CAE131429:CAE131509 CKA131429:CKA131509 CTW131429:CTW131509 DDS131429:DDS131509 DNO131429:DNO131509 DXK131429:DXK131509 EHG131429:EHG131509 ERC131429:ERC131509 FAY131429:FAY131509 FKU131429:FKU131509 FUQ131429:FUQ131509 GEM131429:GEM131509 GOI131429:GOI131509 GYE131429:GYE131509 HIA131429:HIA131509 HRW131429:HRW131509 IBS131429:IBS131509 ILO131429:ILO131509 IVK131429:IVK131509 JFG131429:JFG131509 JPC131429:JPC131509 JYY131429:JYY131509 KIU131429:KIU131509 KSQ131429:KSQ131509 LCM131429:LCM131509 LMI131429:LMI131509 LWE131429:LWE131509 MGA131429:MGA131509 MPW131429:MPW131509 MZS131429:MZS131509 NJO131429:NJO131509 NTK131429:NTK131509 ODG131429:ODG131509 ONC131429:ONC131509 OWY131429:OWY131509 PGU131429:PGU131509 PQQ131429:PQQ131509 QAM131429:QAM131509 QKI131429:QKI131509 QUE131429:QUE131509 REA131429:REA131509 RNW131429:RNW131509 RXS131429:RXS131509 SHO131429:SHO131509 SRK131429:SRK131509 TBG131429:TBG131509 TLC131429:TLC131509 TUY131429:TUY131509 UEU131429:UEU131509 UOQ131429:UOQ131509 UYM131429:UYM131509 VII131429:VII131509 VSE131429:VSE131509 WCA131429:WCA131509 WLW131429:WLW131509 WVS131429:WVS131509 JG196965:JG197045 TC196965:TC197045 ACY196965:ACY197045 AMU196965:AMU197045 AWQ196965:AWQ197045 BGM196965:BGM197045 BQI196965:BQI197045 CAE196965:CAE197045 CKA196965:CKA197045 CTW196965:CTW197045 DDS196965:DDS197045 DNO196965:DNO197045 DXK196965:DXK197045 EHG196965:EHG197045 ERC196965:ERC197045 FAY196965:FAY197045 FKU196965:FKU197045 FUQ196965:FUQ197045 GEM196965:GEM197045 GOI196965:GOI197045 GYE196965:GYE197045 HIA196965:HIA197045 HRW196965:HRW197045 IBS196965:IBS197045 ILO196965:ILO197045 IVK196965:IVK197045 JFG196965:JFG197045 JPC196965:JPC197045 JYY196965:JYY197045 KIU196965:KIU197045 KSQ196965:KSQ197045 LCM196965:LCM197045 LMI196965:LMI197045 LWE196965:LWE197045 MGA196965:MGA197045 MPW196965:MPW197045 MZS196965:MZS197045 NJO196965:NJO197045 NTK196965:NTK197045 ODG196965:ODG197045 ONC196965:ONC197045 OWY196965:OWY197045 PGU196965:PGU197045 PQQ196965:PQQ197045 QAM196965:QAM197045 QKI196965:QKI197045 QUE196965:QUE197045 REA196965:REA197045 RNW196965:RNW197045 RXS196965:RXS197045 SHO196965:SHO197045 SRK196965:SRK197045 TBG196965:TBG197045 TLC196965:TLC197045 TUY196965:TUY197045 UEU196965:UEU197045 UOQ196965:UOQ197045 UYM196965:UYM197045 VII196965:VII197045 VSE196965:VSE197045 WCA196965:WCA197045 WLW196965:WLW197045 WVS196965:WVS197045 JG262501:JG262581 TC262501:TC262581 ACY262501:ACY262581 AMU262501:AMU262581 AWQ262501:AWQ262581 BGM262501:BGM262581 BQI262501:BQI262581 CAE262501:CAE262581 CKA262501:CKA262581 CTW262501:CTW262581 DDS262501:DDS262581 DNO262501:DNO262581 DXK262501:DXK262581 EHG262501:EHG262581 ERC262501:ERC262581 FAY262501:FAY262581 FKU262501:FKU262581 FUQ262501:FUQ262581 GEM262501:GEM262581 GOI262501:GOI262581 GYE262501:GYE262581 HIA262501:HIA262581 HRW262501:HRW262581 IBS262501:IBS262581 ILO262501:ILO262581 IVK262501:IVK262581 JFG262501:JFG262581 JPC262501:JPC262581 JYY262501:JYY262581 KIU262501:KIU262581 KSQ262501:KSQ262581 LCM262501:LCM262581 LMI262501:LMI262581 LWE262501:LWE262581 MGA262501:MGA262581 MPW262501:MPW262581 MZS262501:MZS262581 NJO262501:NJO262581 NTK262501:NTK262581 ODG262501:ODG262581 ONC262501:ONC262581 OWY262501:OWY262581 PGU262501:PGU262581 PQQ262501:PQQ262581 QAM262501:QAM262581 QKI262501:QKI262581 QUE262501:QUE262581 REA262501:REA262581 RNW262501:RNW262581 RXS262501:RXS262581 SHO262501:SHO262581 SRK262501:SRK262581 TBG262501:TBG262581 TLC262501:TLC262581 TUY262501:TUY262581 UEU262501:UEU262581 UOQ262501:UOQ262581 UYM262501:UYM262581 VII262501:VII262581 VSE262501:VSE262581 WCA262501:WCA262581 WLW262501:WLW262581 WVS262501:WVS262581 JG328037:JG328117 TC328037:TC328117 ACY328037:ACY328117 AMU328037:AMU328117 AWQ328037:AWQ328117 BGM328037:BGM328117 BQI328037:BQI328117 CAE328037:CAE328117 CKA328037:CKA328117 CTW328037:CTW328117 DDS328037:DDS328117 DNO328037:DNO328117 DXK328037:DXK328117 EHG328037:EHG328117 ERC328037:ERC328117 FAY328037:FAY328117 FKU328037:FKU328117 FUQ328037:FUQ328117 GEM328037:GEM328117 GOI328037:GOI328117 GYE328037:GYE328117 HIA328037:HIA328117 HRW328037:HRW328117 IBS328037:IBS328117 ILO328037:ILO328117 IVK328037:IVK328117 JFG328037:JFG328117 JPC328037:JPC328117 JYY328037:JYY328117 KIU328037:KIU328117 KSQ328037:KSQ328117 LCM328037:LCM328117 LMI328037:LMI328117 LWE328037:LWE328117 MGA328037:MGA328117 MPW328037:MPW328117 MZS328037:MZS328117 NJO328037:NJO328117 NTK328037:NTK328117 ODG328037:ODG328117 ONC328037:ONC328117 OWY328037:OWY328117 PGU328037:PGU328117 PQQ328037:PQQ328117 QAM328037:QAM328117 QKI328037:QKI328117 QUE328037:QUE328117 REA328037:REA328117 RNW328037:RNW328117 RXS328037:RXS328117 SHO328037:SHO328117 SRK328037:SRK328117 TBG328037:TBG328117 TLC328037:TLC328117 TUY328037:TUY328117 UEU328037:UEU328117 UOQ328037:UOQ328117 UYM328037:UYM328117 VII328037:VII328117 VSE328037:VSE328117 WCA328037:WCA328117 WLW328037:WLW328117 WVS328037:WVS328117 JG393573:JG393653 TC393573:TC393653 ACY393573:ACY393653 AMU393573:AMU393653 AWQ393573:AWQ393653 BGM393573:BGM393653 BQI393573:BQI393653 CAE393573:CAE393653 CKA393573:CKA393653 CTW393573:CTW393653 DDS393573:DDS393653 DNO393573:DNO393653 DXK393573:DXK393653 EHG393573:EHG393653 ERC393573:ERC393653 FAY393573:FAY393653 FKU393573:FKU393653 FUQ393573:FUQ393653 GEM393573:GEM393653 GOI393573:GOI393653 GYE393573:GYE393653 HIA393573:HIA393653 HRW393573:HRW393653 IBS393573:IBS393653 ILO393573:ILO393653 IVK393573:IVK393653 JFG393573:JFG393653 JPC393573:JPC393653 JYY393573:JYY393653 KIU393573:KIU393653 KSQ393573:KSQ393653 LCM393573:LCM393653 LMI393573:LMI393653 LWE393573:LWE393653 MGA393573:MGA393653 MPW393573:MPW393653 MZS393573:MZS393653 NJO393573:NJO393653 NTK393573:NTK393653 ODG393573:ODG393653 ONC393573:ONC393653 OWY393573:OWY393653 PGU393573:PGU393653 PQQ393573:PQQ393653 QAM393573:QAM393653 QKI393573:QKI393653 QUE393573:QUE393653 REA393573:REA393653 RNW393573:RNW393653 RXS393573:RXS393653 SHO393573:SHO393653 SRK393573:SRK393653 TBG393573:TBG393653 TLC393573:TLC393653 TUY393573:TUY393653 UEU393573:UEU393653 UOQ393573:UOQ393653 UYM393573:UYM393653 VII393573:VII393653 VSE393573:VSE393653 WCA393573:WCA393653 WLW393573:WLW393653 WVS393573:WVS393653 JG459109:JG459189 TC459109:TC459189 ACY459109:ACY459189 AMU459109:AMU459189 AWQ459109:AWQ459189 BGM459109:BGM459189 BQI459109:BQI459189 CAE459109:CAE459189 CKA459109:CKA459189 CTW459109:CTW459189 DDS459109:DDS459189 DNO459109:DNO459189 DXK459109:DXK459189 EHG459109:EHG459189 ERC459109:ERC459189 FAY459109:FAY459189 FKU459109:FKU459189 FUQ459109:FUQ459189 GEM459109:GEM459189 GOI459109:GOI459189 GYE459109:GYE459189 HIA459109:HIA459189 HRW459109:HRW459189 IBS459109:IBS459189 ILO459109:ILO459189 IVK459109:IVK459189 JFG459109:JFG459189 JPC459109:JPC459189 JYY459109:JYY459189 KIU459109:KIU459189 KSQ459109:KSQ459189 LCM459109:LCM459189 LMI459109:LMI459189 LWE459109:LWE459189 MGA459109:MGA459189 MPW459109:MPW459189 MZS459109:MZS459189 NJO459109:NJO459189 NTK459109:NTK459189 ODG459109:ODG459189 ONC459109:ONC459189 OWY459109:OWY459189 PGU459109:PGU459189 PQQ459109:PQQ459189 QAM459109:QAM459189 QKI459109:QKI459189 QUE459109:QUE459189 REA459109:REA459189 RNW459109:RNW459189 RXS459109:RXS459189 SHO459109:SHO459189 SRK459109:SRK459189 TBG459109:TBG459189 TLC459109:TLC459189 TUY459109:TUY459189 UEU459109:UEU459189 UOQ459109:UOQ459189 UYM459109:UYM459189 VII459109:VII459189 VSE459109:VSE459189 WCA459109:WCA459189 WLW459109:WLW459189 WVS459109:WVS459189 JG524645:JG524725 TC524645:TC524725 ACY524645:ACY524725 AMU524645:AMU524725 AWQ524645:AWQ524725 BGM524645:BGM524725 BQI524645:BQI524725 CAE524645:CAE524725 CKA524645:CKA524725 CTW524645:CTW524725 DDS524645:DDS524725 DNO524645:DNO524725 DXK524645:DXK524725 EHG524645:EHG524725 ERC524645:ERC524725 FAY524645:FAY524725 FKU524645:FKU524725 FUQ524645:FUQ524725 GEM524645:GEM524725 GOI524645:GOI524725 GYE524645:GYE524725 HIA524645:HIA524725 HRW524645:HRW524725 IBS524645:IBS524725 ILO524645:ILO524725 IVK524645:IVK524725 JFG524645:JFG524725 JPC524645:JPC524725 JYY524645:JYY524725 KIU524645:KIU524725 KSQ524645:KSQ524725 LCM524645:LCM524725 LMI524645:LMI524725 LWE524645:LWE524725 MGA524645:MGA524725 MPW524645:MPW524725 MZS524645:MZS524725 NJO524645:NJO524725 NTK524645:NTK524725 ODG524645:ODG524725 ONC524645:ONC524725 OWY524645:OWY524725 PGU524645:PGU524725 PQQ524645:PQQ524725 QAM524645:QAM524725 QKI524645:QKI524725 QUE524645:QUE524725 REA524645:REA524725 RNW524645:RNW524725 RXS524645:RXS524725 SHO524645:SHO524725 SRK524645:SRK524725 TBG524645:TBG524725 TLC524645:TLC524725 TUY524645:TUY524725 UEU524645:UEU524725 UOQ524645:UOQ524725 UYM524645:UYM524725 VII524645:VII524725 VSE524645:VSE524725 WCA524645:WCA524725 WLW524645:WLW524725 WVS524645:WVS524725 JG590181:JG590261 TC590181:TC590261 ACY590181:ACY590261 AMU590181:AMU590261 AWQ590181:AWQ590261 BGM590181:BGM590261 BQI590181:BQI590261 CAE590181:CAE590261 CKA590181:CKA590261 CTW590181:CTW590261 DDS590181:DDS590261 DNO590181:DNO590261 DXK590181:DXK590261 EHG590181:EHG590261 ERC590181:ERC590261 FAY590181:FAY590261 FKU590181:FKU590261 FUQ590181:FUQ590261 GEM590181:GEM590261 GOI590181:GOI590261 GYE590181:GYE590261 HIA590181:HIA590261 HRW590181:HRW590261 IBS590181:IBS590261 ILO590181:ILO590261 IVK590181:IVK590261 JFG590181:JFG590261 JPC590181:JPC590261 JYY590181:JYY590261 KIU590181:KIU590261 KSQ590181:KSQ590261 LCM590181:LCM590261 LMI590181:LMI590261 LWE590181:LWE590261 MGA590181:MGA590261 MPW590181:MPW590261 MZS590181:MZS590261 NJO590181:NJO590261 NTK590181:NTK590261 ODG590181:ODG590261 ONC590181:ONC590261 OWY590181:OWY590261 PGU590181:PGU590261 PQQ590181:PQQ590261 QAM590181:QAM590261 QKI590181:QKI590261 QUE590181:QUE590261 REA590181:REA590261 RNW590181:RNW590261 RXS590181:RXS590261 SHO590181:SHO590261 SRK590181:SRK590261 TBG590181:TBG590261 TLC590181:TLC590261 TUY590181:TUY590261 UEU590181:UEU590261 UOQ590181:UOQ590261 UYM590181:UYM590261 VII590181:VII590261 VSE590181:VSE590261 WCA590181:WCA590261 WLW590181:WLW590261 WVS590181:WVS590261 JG655717:JG655797 TC655717:TC655797 ACY655717:ACY655797 AMU655717:AMU655797 AWQ655717:AWQ655797 BGM655717:BGM655797 BQI655717:BQI655797 CAE655717:CAE655797 CKA655717:CKA655797 CTW655717:CTW655797 DDS655717:DDS655797 DNO655717:DNO655797 DXK655717:DXK655797 EHG655717:EHG655797 ERC655717:ERC655797 FAY655717:FAY655797 FKU655717:FKU655797 FUQ655717:FUQ655797 GEM655717:GEM655797 GOI655717:GOI655797 GYE655717:GYE655797 HIA655717:HIA655797 HRW655717:HRW655797 IBS655717:IBS655797 ILO655717:ILO655797 IVK655717:IVK655797 JFG655717:JFG655797 JPC655717:JPC655797 JYY655717:JYY655797 KIU655717:KIU655797 KSQ655717:KSQ655797 LCM655717:LCM655797 LMI655717:LMI655797 LWE655717:LWE655797 MGA655717:MGA655797 MPW655717:MPW655797 MZS655717:MZS655797 NJO655717:NJO655797 NTK655717:NTK655797 ODG655717:ODG655797 ONC655717:ONC655797 OWY655717:OWY655797 PGU655717:PGU655797 PQQ655717:PQQ655797 QAM655717:QAM655797 QKI655717:QKI655797 QUE655717:QUE655797 REA655717:REA655797 RNW655717:RNW655797 RXS655717:RXS655797 SHO655717:SHO655797 SRK655717:SRK655797 TBG655717:TBG655797 TLC655717:TLC655797 TUY655717:TUY655797 UEU655717:UEU655797 UOQ655717:UOQ655797 UYM655717:UYM655797 VII655717:VII655797 VSE655717:VSE655797 WCA655717:WCA655797 WLW655717:WLW655797 WVS655717:WVS655797 JG721253:JG721333 TC721253:TC721333 ACY721253:ACY721333 AMU721253:AMU721333 AWQ721253:AWQ721333 BGM721253:BGM721333 BQI721253:BQI721333 CAE721253:CAE721333 CKA721253:CKA721333 CTW721253:CTW721333 DDS721253:DDS721333 DNO721253:DNO721333 DXK721253:DXK721333 EHG721253:EHG721333 ERC721253:ERC721333 FAY721253:FAY721333 FKU721253:FKU721333 FUQ721253:FUQ721333 GEM721253:GEM721333 GOI721253:GOI721333 GYE721253:GYE721333 HIA721253:HIA721333 HRW721253:HRW721333 IBS721253:IBS721333 ILO721253:ILO721333 IVK721253:IVK721333 JFG721253:JFG721333 JPC721253:JPC721333 JYY721253:JYY721333 KIU721253:KIU721333 KSQ721253:KSQ721333 LCM721253:LCM721333 LMI721253:LMI721333 LWE721253:LWE721333 MGA721253:MGA721333 MPW721253:MPW721333 MZS721253:MZS721333 NJO721253:NJO721333 NTK721253:NTK721333 ODG721253:ODG721333 ONC721253:ONC721333 OWY721253:OWY721333 PGU721253:PGU721333 PQQ721253:PQQ721333 QAM721253:QAM721333 QKI721253:QKI721333 QUE721253:QUE721333 REA721253:REA721333 RNW721253:RNW721333 RXS721253:RXS721333 SHO721253:SHO721333 SRK721253:SRK721333 TBG721253:TBG721333 TLC721253:TLC721333 TUY721253:TUY721333 UEU721253:UEU721333 UOQ721253:UOQ721333 UYM721253:UYM721333 VII721253:VII721333 VSE721253:VSE721333 WCA721253:WCA721333 WLW721253:WLW721333 WVS721253:WVS721333 JG786789:JG786869 TC786789:TC786869 ACY786789:ACY786869 AMU786789:AMU786869 AWQ786789:AWQ786869 BGM786789:BGM786869 BQI786789:BQI786869 CAE786789:CAE786869 CKA786789:CKA786869 CTW786789:CTW786869 DDS786789:DDS786869 DNO786789:DNO786869 DXK786789:DXK786869 EHG786789:EHG786869 ERC786789:ERC786869 FAY786789:FAY786869 FKU786789:FKU786869 FUQ786789:FUQ786869 GEM786789:GEM786869 GOI786789:GOI786869 GYE786789:GYE786869 HIA786789:HIA786869 HRW786789:HRW786869 IBS786789:IBS786869 ILO786789:ILO786869 IVK786789:IVK786869 JFG786789:JFG786869 JPC786789:JPC786869 JYY786789:JYY786869 KIU786789:KIU786869 KSQ786789:KSQ786869 LCM786789:LCM786869 LMI786789:LMI786869 LWE786789:LWE786869 MGA786789:MGA786869 MPW786789:MPW786869 MZS786789:MZS786869 NJO786789:NJO786869 NTK786789:NTK786869 ODG786789:ODG786869 ONC786789:ONC786869 OWY786789:OWY786869 PGU786789:PGU786869 PQQ786789:PQQ786869 QAM786789:QAM786869 QKI786789:QKI786869 QUE786789:QUE786869 REA786789:REA786869 RNW786789:RNW786869 RXS786789:RXS786869 SHO786789:SHO786869 SRK786789:SRK786869 TBG786789:TBG786869 TLC786789:TLC786869 TUY786789:TUY786869 UEU786789:UEU786869 UOQ786789:UOQ786869 UYM786789:UYM786869 VII786789:VII786869 VSE786789:VSE786869 WCA786789:WCA786869 WLW786789:WLW786869 WVS786789:WVS786869 JG852325:JG852405 TC852325:TC852405 ACY852325:ACY852405 AMU852325:AMU852405 AWQ852325:AWQ852405 BGM852325:BGM852405 BQI852325:BQI852405 CAE852325:CAE852405 CKA852325:CKA852405 CTW852325:CTW852405 DDS852325:DDS852405 DNO852325:DNO852405 DXK852325:DXK852405 EHG852325:EHG852405 ERC852325:ERC852405 FAY852325:FAY852405 FKU852325:FKU852405 FUQ852325:FUQ852405 GEM852325:GEM852405 GOI852325:GOI852405 GYE852325:GYE852405 HIA852325:HIA852405 HRW852325:HRW852405 IBS852325:IBS852405 ILO852325:ILO852405 IVK852325:IVK852405 JFG852325:JFG852405 JPC852325:JPC852405 JYY852325:JYY852405 KIU852325:KIU852405 KSQ852325:KSQ852405 LCM852325:LCM852405 LMI852325:LMI852405 LWE852325:LWE852405 MGA852325:MGA852405 MPW852325:MPW852405 MZS852325:MZS852405 NJO852325:NJO852405 NTK852325:NTK852405 ODG852325:ODG852405 ONC852325:ONC852405 OWY852325:OWY852405 PGU852325:PGU852405 PQQ852325:PQQ852405 QAM852325:QAM852405 QKI852325:QKI852405 QUE852325:QUE852405 REA852325:REA852405 RNW852325:RNW852405 RXS852325:RXS852405 SHO852325:SHO852405 SRK852325:SRK852405 TBG852325:TBG852405 TLC852325:TLC852405 TUY852325:TUY852405 UEU852325:UEU852405 UOQ852325:UOQ852405 UYM852325:UYM852405 VII852325:VII852405 VSE852325:VSE852405 WCA852325:WCA852405 WLW852325:WLW852405 WVS852325:WVS852405 JG917861:JG917941 TC917861:TC917941 ACY917861:ACY917941 AMU917861:AMU917941 AWQ917861:AWQ917941 BGM917861:BGM917941 BQI917861:BQI917941 CAE917861:CAE917941 CKA917861:CKA917941 CTW917861:CTW917941 DDS917861:DDS917941 DNO917861:DNO917941 DXK917861:DXK917941 EHG917861:EHG917941 ERC917861:ERC917941 FAY917861:FAY917941 FKU917861:FKU917941 FUQ917861:FUQ917941 GEM917861:GEM917941 GOI917861:GOI917941 GYE917861:GYE917941 HIA917861:HIA917941 HRW917861:HRW917941 IBS917861:IBS917941 ILO917861:ILO917941 IVK917861:IVK917941 JFG917861:JFG917941 JPC917861:JPC917941 JYY917861:JYY917941 KIU917861:KIU917941 KSQ917861:KSQ917941 LCM917861:LCM917941 LMI917861:LMI917941 LWE917861:LWE917941 MGA917861:MGA917941 MPW917861:MPW917941 MZS917861:MZS917941 NJO917861:NJO917941 NTK917861:NTK917941 ODG917861:ODG917941 ONC917861:ONC917941 OWY917861:OWY917941 PGU917861:PGU917941 PQQ917861:PQQ917941 QAM917861:QAM917941 QKI917861:QKI917941 QUE917861:QUE917941 REA917861:REA917941 RNW917861:RNW917941 RXS917861:RXS917941 SHO917861:SHO917941 SRK917861:SRK917941 TBG917861:TBG917941 TLC917861:TLC917941 TUY917861:TUY917941 UEU917861:UEU917941 UOQ917861:UOQ917941 UYM917861:UYM917941 VII917861:VII917941 VSE917861:VSE917941 WCA917861:WCA917941 WLW917861:WLW917941 WVS917861:WVS917941 JG983397:JG983477 TC983397:TC983477 ACY983397:ACY983477 AMU983397:AMU983477 AWQ983397:AWQ983477 BGM983397:BGM983477 BQI983397:BQI983477 CAE983397:CAE983477 CKA983397:CKA983477 CTW983397:CTW983477 DDS983397:DDS983477 DNO983397:DNO983477 DXK983397:DXK983477 EHG983397:EHG983477 ERC983397:ERC983477 FAY983397:FAY983477 FKU983397:FKU983477 FUQ983397:FUQ983477 GEM983397:GEM983477 GOI983397:GOI983477 GYE983397:GYE983477 HIA983397:HIA983477 HRW983397:HRW983477 IBS983397:IBS983477 ILO983397:ILO983477 IVK983397:IVK983477 JFG983397:JFG983477 JPC983397:JPC983477 JYY983397:JYY983477 KIU983397:KIU983477 KSQ983397:KSQ983477 LCM983397:LCM983477 LMI983397:LMI983477 LWE983397:LWE983477 MGA983397:MGA983477 MPW983397:MPW983477 MZS983397:MZS983477 NJO983397:NJO983477 NTK983397:NTK983477 ODG983397:ODG983477 ONC983397:ONC983477 OWY983397:OWY983477 PGU983397:PGU983477 PQQ983397:PQQ983477 QAM983397:QAM983477 QKI983397:QKI983477 QUE983397:QUE983477 REA983397:REA983477 RNW983397:RNW983477 RXS983397:RXS983477 SHO983397:SHO983477 SRK983397:SRK983477 TBG983397:TBG983477 TLC983397:TLC983477 TUY983397:TUY983477 UEU983397:UEU983477 UOQ983397:UOQ983477 UYM983397:UYM983477 VII983397:VII983477 VSE983397:VSE983477 WCA983397:WCA983477 WLW983397:WLW983477 WVS983397:WVS983477 JH65895:JH65934 TD65895:TD65934 ACZ65895:ACZ65934 AMV65895:AMV65934 AWR65895:AWR65934 BGN65895:BGN65934 BQJ65895:BQJ65934 CAF65895:CAF65934 CKB65895:CKB65934 CTX65895:CTX65934 DDT65895:DDT65934 DNP65895:DNP65934 DXL65895:DXL65934 EHH65895:EHH65934 ERD65895:ERD65934 FAZ65895:FAZ65934 FKV65895:FKV65934 FUR65895:FUR65934 GEN65895:GEN65934 GOJ65895:GOJ65934 GYF65895:GYF65934 HIB65895:HIB65934 HRX65895:HRX65934 IBT65895:IBT65934 ILP65895:ILP65934 IVL65895:IVL65934 JFH65895:JFH65934 JPD65895:JPD65934 JYZ65895:JYZ65934 KIV65895:KIV65934 KSR65895:KSR65934 LCN65895:LCN65934 LMJ65895:LMJ65934 LWF65895:LWF65934 MGB65895:MGB65934 MPX65895:MPX65934 MZT65895:MZT65934 NJP65895:NJP65934 NTL65895:NTL65934 ODH65895:ODH65934 OND65895:OND65934 OWZ65895:OWZ65934 PGV65895:PGV65934 PQR65895:PQR65934 QAN65895:QAN65934 QKJ65895:QKJ65934 QUF65895:QUF65934 REB65895:REB65934 RNX65895:RNX65934 RXT65895:RXT65934 SHP65895:SHP65934 SRL65895:SRL65934 TBH65895:TBH65934 TLD65895:TLD65934 TUZ65895:TUZ65934 UEV65895:UEV65934 UOR65895:UOR65934 UYN65895:UYN65934 VIJ65895:VIJ65934 VSF65895:VSF65934 WCB65895:WCB65934 WLX65895:WLX65934 WVT65895:WVT65934 JH131431:JH131470 TD131431:TD131470 ACZ131431:ACZ131470 AMV131431:AMV131470 AWR131431:AWR131470 BGN131431:BGN131470 BQJ131431:BQJ131470 CAF131431:CAF131470 CKB131431:CKB131470 CTX131431:CTX131470 DDT131431:DDT131470 DNP131431:DNP131470 DXL131431:DXL131470 EHH131431:EHH131470 ERD131431:ERD131470 FAZ131431:FAZ131470 FKV131431:FKV131470 FUR131431:FUR131470 GEN131431:GEN131470 GOJ131431:GOJ131470 GYF131431:GYF131470 HIB131431:HIB131470 HRX131431:HRX131470 IBT131431:IBT131470 ILP131431:ILP131470 IVL131431:IVL131470 JFH131431:JFH131470 JPD131431:JPD131470 JYZ131431:JYZ131470 KIV131431:KIV131470 KSR131431:KSR131470 LCN131431:LCN131470 LMJ131431:LMJ131470 LWF131431:LWF131470 MGB131431:MGB131470 MPX131431:MPX131470 MZT131431:MZT131470 NJP131431:NJP131470 NTL131431:NTL131470 ODH131431:ODH131470 OND131431:OND131470 OWZ131431:OWZ131470 PGV131431:PGV131470 PQR131431:PQR131470 QAN131431:QAN131470 QKJ131431:QKJ131470 QUF131431:QUF131470 REB131431:REB131470 RNX131431:RNX131470 RXT131431:RXT131470 SHP131431:SHP131470 SRL131431:SRL131470 TBH131431:TBH131470 TLD131431:TLD131470 TUZ131431:TUZ131470 UEV131431:UEV131470 UOR131431:UOR131470 UYN131431:UYN131470 VIJ131431:VIJ131470 VSF131431:VSF131470 WCB131431:WCB131470 WLX131431:WLX131470 WVT131431:WVT131470 JH196967:JH197006 TD196967:TD197006 ACZ196967:ACZ197006 AMV196967:AMV197006 AWR196967:AWR197006 BGN196967:BGN197006 BQJ196967:BQJ197006 CAF196967:CAF197006 CKB196967:CKB197006 CTX196967:CTX197006 DDT196967:DDT197006 DNP196967:DNP197006 DXL196967:DXL197006 EHH196967:EHH197006 ERD196967:ERD197006 FAZ196967:FAZ197006 FKV196967:FKV197006 FUR196967:FUR197006 GEN196967:GEN197006 GOJ196967:GOJ197006 GYF196967:GYF197006 HIB196967:HIB197006 HRX196967:HRX197006 IBT196967:IBT197006 ILP196967:ILP197006 IVL196967:IVL197006 JFH196967:JFH197006 JPD196967:JPD197006 JYZ196967:JYZ197006 KIV196967:KIV197006 KSR196967:KSR197006 LCN196967:LCN197006 LMJ196967:LMJ197006 LWF196967:LWF197006 MGB196967:MGB197006 MPX196967:MPX197006 MZT196967:MZT197006 NJP196967:NJP197006 NTL196967:NTL197006 ODH196967:ODH197006 OND196967:OND197006 OWZ196967:OWZ197006 PGV196967:PGV197006 PQR196967:PQR197006 QAN196967:QAN197006 QKJ196967:QKJ197006 QUF196967:QUF197006 REB196967:REB197006 RNX196967:RNX197006 RXT196967:RXT197006 SHP196967:SHP197006 SRL196967:SRL197006 TBH196967:TBH197006 TLD196967:TLD197006 TUZ196967:TUZ197006 UEV196967:UEV197006 UOR196967:UOR197006 UYN196967:UYN197006 VIJ196967:VIJ197006 VSF196967:VSF197006 WCB196967:WCB197006 WLX196967:WLX197006 WVT196967:WVT197006 JH262503:JH262542 TD262503:TD262542 ACZ262503:ACZ262542 AMV262503:AMV262542 AWR262503:AWR262542 BGN262503:BGN262542 BQJ262503:BQJ262542 CAF262503:CAF262542 CKB262503:CKB262542 CTX262503:CTX262542 DDT262503:DDT262542 DNP262503:DNP262542 DXL262503:DXL262542 EHH262503:EHH262542 ERD262503:ERD262542 FAZ262503:FAZ262542 FKV262503:FKV262542 FUR262503:FUR262542 GEN262503:GEN262542 GOJ262503:GOJ262542 GYF262503:GYF262542 HIB262503:HIB262542 HRX262503:HRX262542 IBT262503:IBT262542 ILP262503:ILP262542 IVL262503:IVL262542 JFH262503:JFH262542 JPD262503:JPD262542 JYZ262503:JYZ262542 KIV262503:KIV262542 KSR262503:KSR262542 LCN262503:LCN262542 LMJ262503:LMJ262542 LWF262503:LWF262542 MGB262503:MGB262542 MPX262503:MPX262542 MZT262503:MZT262542 NJP262503:NJP262542 NTL262503:NTL262542 ODH262503:ODH262542 OND262503:OND262542 OWZ262503:OWZ262542 PGV262503:PGV262542 PQR262503:PQR262542 QAN262503:QAN262542 QKJ262503:QKJ262542 QUF262503:QUF262542 REB262503:REB262542 RNX262503:RNX262542 RXT262503:RXT262542 SHP262503:SHP262542 SRL262503:SRL262542 TBH262503:TBH262542 TLD262503:TLD262542 TUZ262503:TUZ262542 UEV262503:UEV262542 UOR262503:UOR262542 UYN262503:UYN262542 VIJ262503:VIJ262542 VSF262503:VSF262542 WCB262503:WCB262542 WLX262503:WLX262542 WVT262503:WVT262542 JH328039:JH328078 TD328039:TD328078 ACZ328039:ACZ328078 AMV328039:AMV328078 AWR328039:AWR328078 BGN328039:BGN328078 BQJ328039:BQJ328078 CAF328039:CAF328078 CKB328039:CKB328078 CTX328039:CTX328078 DDT328039:DDT328078 DNP328039:DNP328078 DXL328039:DXL328078 EHH328039:EHH328078 ERD328039:ERD328078 FAZ328039:FAZ328078 FKV328039:FKV328078 FUR328039:FUR328078 GEN328039:GEN328078 GOJ328039:GOJ328078 GYF328039:GYF328078 HIB328039:HIB328078 HRX328039:HRX328078 IBT328039:IBT328078 ILP328039:ILP328078 IVL328039:IVL328078 JFH328039:JFH328078 JPD328039:JPD328078 JYZ328039:JYZ328078 KIV328039:KIV328078 KSR328039:KSR328078 LCN328039:LCN328078 LMJ328039:LMJ328078 LWF328039:LWF328078 MGB328039:MGB328078 MPX328039:MPX328078 MZT328039:MZT328078 NJP328039:NJP328078 NTL328039:NTL328078 ODH328039:ODH328078 OND328039:OND328078 OWZ328039:OWZ328078 PGV328039:PGV328078 PQR328039:PQR328078 QAN328039:QAN328078 QKJ328039:QKJ328078 QUF328039:QUF328078 REB328039:REB328078 RNX328039:RNX328078 RXT328039:RXT328078 SHP328039:SHP328078 SRL328039:SRL328078 TBH328039:TBH328078 TLD328039:TLD328078 TUZ328039:TUZ328078 UEV328039:UEV328078 UOR328039:UOR328078 UYN328039:UYN328078 VIJ328039:VIJ328078 VSF328039:VSF328078 WCB328039:WCB328078 WLX328039:WLX328078 WVT328039:WVT328078 JH393575:JH393614 TD393575:TD393614 ACZ393575:ACZ393614 AMV393575:AMV393614 AWR393575:AWR393614 BGN393575:BGN393614 BQJ393575:BQJ393614 CAF393575:CAF393614 CKB393575:CKB393614 CTX393575:CTX393614 DDT393575:DDT393614 DNP393575:DNP393614 DXL393575:DXL393614 EHH393575:EHH393614 ERD393575:ERD393614 FAZ393575:FAZ393614 FKV393575:FKV393614 FUR393575:FUR393614 GEN393575:GEN393614 GOJ393575:GOJ393614 GYF393575:GYF393614 HIB393575:HIB393614 HRX393575:HRX393614 IBT393575:IBT393614 ILP393575:ILP393614 IVL393575:IVL393614 JFH393575:JFH393614 JPD393575:JPD393614 JYZ393575:JYZ393614 KIV393575:KIV393614 KSR393575:KSR393614 LCN393575:LCN393614 LMJ393575:LMJ393614 LWF393575:LWF393614 MGB393575:MGB393614 MPX393575:MPX393614 MZT393575:MZT393614 NJP393575:NJP393614 NTL393575:NTL393614 ODH393575:ODH393614 OND393575:OND393614 OWZ393575:OWZ393614 PGV393575:PGV393614 PQR393575:PQR393614 QAN393575:QAN393614 QKJ393575:QKJ393614 QUF393575:QUF393614 REB393575:REB393614 RNX393575:RNX393614 RXT393575:RXT393614 SHP393575:SHP393614 SRL393575:SRL393614 TBH393575:TBH393614 TLD393575:TLD393614 TUZ393575:TUZ393614 UEV393575:UEV393614 UOR393575:UOR393614 UYN393575:UYN393614 VIJ393575:VIJ393614 VSF393575:VSF393614 WCB393575:WCB393614 WLX393575:WLX393614 WVT393575:WVT393614 JH459111:JH459150 TD459111:TD459150 ACZ459111:ACZ459150 AMV459111:AMV459150 AWR459111:AWR459150 BGN459111:BGN459150 BQJ459111:BQJ459150 CAF459111:CAF459150 CKB459111:CKB459150 CTX459111:CTX459150 DDT459111:DDT459150 DNP459111:DNP459150 DXL459111:DXL459150 EHH459111:EHH459150 ERD459111:ERD459150 FAZ459111:FAZ459150 FKV459111:FKV459150 FUR459111:FUR459150 GEN459111:GEN459150 GOJ459111:GOJ459150 GYF459111:GYF459150 HIB459111:HIB459150 HRX459111:HRX459150 IBT459111:IBT459150 ILP459111:ILP459150 IVL459111:IVL459150 JFH459111:JFH459150 JPD459111:JPD459150 JYZ459111:JYZ459150 KIV459111:KIV459150 KSR459111:KSR459150 LCN459111:LCN459150 LMJ459111:LMJ459150 LWF459111:LWF459150 MGB459111:MGB459150 MPX459111:MPX459150 MZT459111:MZT459150 NJP459111:NJP459150 NTL459111:NTL459150 ODH459111:ODH459150 OND459111:OND459150 OWZ459111:OWZ459150 PGV459111:PGV459150 PQR459111:PQR459150 QAN459111:QAN459150 QKJ459111:QKJ459150 QUF459111:QUF459150 REB459111:REB459150 RNX459111:RNX459150 RXT459111:RXT459150 SHP459111:SHP459150 SRL459111:SRL459150 TBH459111:TBH459150 TLD459111:TLD459150 TUZ459111:TUZ459150 UEV459111:UEV459150 UOR459111:UOR459150 UYN459111:UYN459150 VIJ459111:VIJ459150 VSF459111:VSF459150 WCB459111:WCB459150 WLX459111:WLX459150 WVT459111:WVT459150 JH524647:JH524686 TD524647:TD524686 ACZ524647:ACZ524686 AMV524647:AMV524686 AWR524647:AWR524686 BGN524647:BGN524686 BQJ524647:BQJ524686 CAF524647:CAF524686 CKB524647:CKB524686 CTX524647:CTX524686 DDT524647:DDT524686 DNP524647:DNP524686 DXL524647:DXL524686 EHH524647:EHH524686 ERD524647:ERD524686 FAZ524647:FAZ524686 FKV524647:FKV524686 FUR524647:FUR524686 GEN524647:GEN524686 GOJ524647:GOJ524686 GYF524647:GYF524686 HIB524647:HIB524686 HRX524647:HRX524686 IBT524647:IBT524686 ILP524647:ILP524686 IVL524647:IVL524686 JFH524647:JFH524686 JPD524647:JPD524686 JYZ524647:JYZ524686 KIV524647:KIV524686 KSR524647:KSR524686 LCN524647:LCN524686 LMJ524647:LMJ524686 LWF524647:LWF524686 MGB524647:MGB524686 MPX524647:MPX524686 MZT524647:MZT524686 NJP524647:NJP524686 NTL524647:NTL524686 ODH524647:ODH524686 OND524647:OND524686 OWZ524647:OWZ524686 PGV524647:PGV524686 PQR524647:PQR524686 QAN524647:QAN524686 QKJ524647:QKJ524686 QUF524647:QUF524686 REB524647:REB524686 RNX524647:RNX524686 RXT524647:RXT524686 SHP524647:SHP524686 SRL524647:SRL524686 TBH524647:TBH524686 TLD524647:TLD524686 TUZ524647:TUZ524686 UEV524647:UEV524686 UOR524647:UOR524686 UYN524647:UYN524686 VIJ524647:VIJ524686 VSF524647:VSF524686 WCB524647:WCB524686 WLX524647:WLX524686 WVT524647:WVT524686 JH590183:JH590222 TD590183:TD590222 ACZ590183:ACZ590222 AMV590183:AMV590222 AWR590183:AWR590222 BGN590183:BGN590222 BQJ590183:BQJ590222 CAF590183:CAF590222 CKB590183:CKB590222 CTX590183:CTX590222 DDT590183:DDT590222 DNP590183:DNP590222 DXL590183:DXL590222 EHH590183:EHH590222 ERD590183:ERD590222 FAZ590183:FAZ590222 FKV590183:FKV590222 FUR590183:FUR590222 GEN590183:GEN590222 GOJ590183:GOJ590222 GYF590183:GYF590222 HIB590183:HIB590222 HRX590183:HRX590222 IBT590183:IBT590222 ILP590183:ILP590222 IVL590183:IVL590222 JFH590183:JFH590222 JPD590183:JPD590222 JYZ590183:JYZ590222 KIV590183:KIV590222 KSR590183:KSR590222 LCN590183:LCN590222 LMJ590183:LMJ590222 LWF590183:LWF590222 MGB590183:MGB590222 MPX590183:MPX590222 MZT590183:MZT590222 NJP590183:NJP590222 NTL590183:NTL590222 ODH590183:ODH590222 OND590183:OND590222 OWZ590183:OWZ590222 PGV590183:PGV590222 PQR590183:PQR590222 QAN590183:QAN590222 QKJ590183:QKJ590222 QUF590183:QUF590222 REB590183:REB590222 RNX590183:RNX590222 RXT590183:RXT590222 SHP590183:SHP590222 SRL590183:SRL590222 TBH590183:TBH590222 TLD590183:TLD590222 TUZ590183:TUZ590222 UEV590183:UEV590222 UOR590183:UOR590222 UYN590183:UYN590222 VIJ590183:VIJ590222 VSF590183:VSF590222 WCB590183:WCB590222 WLX590183:WLX590222 WVT590183:WVT590222 JH655719:JH655758 TD655719:TD655758 ACZ655719:ACZ655758 AMV655719:AMV655758 AWR655719:AWR655758 BGN655719:BGN655758 BQJ655719:BQJ655758 CAF655719:CAF655758 CKB655719:CKB655758 CTX655719:CTX655758 DDT655719:DDT655758 DNP655719:DNP655758 DXL655719:DXL655758 EHH655719:EHH655758 ERD655719:ERD655758 FAZ655719:FAZ655758 FKV655719:FKV655758 FUR655719:FUR655758 GEN655719:GEN655758 GOJ655719:GOJ655758 GYF655719:GYF655758 HIB655719:HIB655758 HRX655719:HRX655758 IBT655719:IBT655758 ILP655719:ILP655758 IVL655719:IVL655758 JFH655719:JFH655758 JPD655719:JPD655758 JYZ655719:JYZ655758 KIV655719:KIV655758 KSR655719:KSR655758 LCN655719:LCN655758 LMJ655719:LMJ655758 LWF655719:LWF655758 MGB655719:MGB655758 MPX655719:MPX655758 MZT655719:MZT655758 NJP655719:NJP655758 NTL655719:NTL655758 ODH655719:ODH655758 OND655719:OND655758 OWZ655719:OWZ655758 PGV655719:PGV655758 PQR655719:PQR655758 QAN655719:QAN655758 QKJ655719:QKJ655758 QUF655719:QUF655758 REB655719:REB655758 RNX655719:RNX655758 RXT655719:RXT655758 SHP655719:SHP655758 SRL655719:SRL655758 TBH655719:TBH655758 TLD655719:TLD655758 TUZ655719:TUZ655758 UEV655719:UEV655758 UOR655719:UOR655758 UYN655719:UYN655758 VIJ655719:VIJ655758 VSF655719:VSF655758 WCB655719:WCB655758 WLX655719:WLX655758 WVT655719:WVT655758 JH721255:JH721294 TD721255:TD721294 ACZ721255:ACZ721294 AMV721255:AMV721294 AWR721255:AWR721294 BGN721255:BGN721294 BQJ721255:BQJ721294 CAF721255:CAF721294 CKB721255:CKB721294 CTX721255:CTX721294 DDT721255:DDT721294 DNP721255:DNP721294 DXL721255:DXL721294 EHH721255:EHH721294 ERD721255:ERD721294 FAZ721255:FAZ721294 FKV721255:FKV721294 FUR721255:FUR721294 GEN721255:GEN721294 GOJ721255:GOJ721294 GYF721255:GYF721294 HIB721255:HIB721294 HRX721255:HRX721294 IBT721255:IBT721294 ILP721255:ILP721294 IVL721255:IVL721294 JFH721255:JFH721294 JPD721255:JPD721294 JYZ721255:JYZ721294 KIV721255:KIV721294 KSR721255:KSR721294 LCN721255:LCN721294 LMJ721255:LMJ721294 LWF721255:LWF721294 MGB721255:MGB721294 MPX721255:MPX721294 MZT721255:MZT721294 NJP721255:NJP721294 NTL721255:NTL721294 ODH721255:ODH721294 OND721255:OND721294 OWZ721255:OWZ721294 PGV721255:PGV721294 PQR721255:PQR721294 QAN721255:QAN721294 QKJ721255:QKJ721294 QUF721255:QUF721294 REB721255:REB721294 RNX721255:RNX721294 RXT721255:RXT721294 SHP721255:SHP721294 SRL721255:SRL721294 TBH721255:TBH721294 TLD721255:TLD721294 TUZ721255:TUZ721294 UEV721255:UEV721294 UOR721255:UOR721294 UYN721255:UYN721294 VIJ721255:VIJ721294 VSF721255:VSF721294 WCB721255:WCB721294 WLX721255:WLX721294 WVT721255:WVT721294 JH786791:JH786830 TD786791:TD786830 ACZ786791:ACZ786830 AMV786791:AMV786830 AWR786791:AWR786830 BGN786791:BGN786830 BQJ786791:BQJ786830 CAF786791:CAF786830 CKB786791:CKB786830 CTX786791:CTX786830 DDT786791:DDT786830 DNP786791:DNP786830 DXL786791:DXL786830 EHH786791:EHH786830 ERD786791:ERD786830 FAZ786791:FAZ786830 FKV786791:FKV786830 FUR786791:FUR786830 GEN786791:GEN786830 GOJ786791:GOJ786830 GYF786791:GYF786830 HIB786791:HIB786830 HRX786791:HRX786830 IBT786791:IBT786830 ILP786791:ILP786830 IVL786791:IVL786830 JFH786791:JFH786830 JPD786791:JPD786830 JYZ786791:JYZ786830 KIV786791:KIV786830 KSR786791:KSR786830 LCN786791:LCN786830 LMJ786791:LMJ786830 LWF786791:LWF786830 MGB786791:MGB786830 MPX786791:MPX786830 MZT786791:MZT786830 NJP786791:NJP786830 NTL786791:NTL786830 ODH786791:ODH786830 OND786791:OND786830 OWZ786791:OWZ786830 PGV786791:PGV786830 PQR786791:PQR786830 QAN786791:QAN786830 QKJ786791:QKJ786830 QUF786791:QUF786830 REB786791:REB786830 RNX786791:RNX786830 RXT786791:RXT786830 SHP786791:SHP786830 SRL786791:SRL786830 TBH786791:TBH786830 TLD786791:TLD786830 TUZ786791:TUZ786830 UEV786791:UEV786830 UOR786791:UOR786830 UYN786791:UYN786830 VIJ786791:VIJ786830 VSF786791:VSF786830 WCB786791:WCB786830 WLX786791:WLX786830 WVT786791:WVT786830 JH852327:JH852366 TD852327:TD852366 ACZ852327:ACZ852366 AMV852327:AMV852366 AWR852327:AWR852366 BGN852327:BGN852366 BQJ852327:BQJ852366 CAF852327:CAF852366 CKB852327:CKB852366 CTX852327:CTX852366 DDT852327:DDT852366 DNP852327:DNP852366 DXL852327:DXL852366 EHH852327:EHH852366 ERD852327:ERD852366 FAZ852327:FAZ852366 FKV852327:FKV852366 FUR852327:FUR852366 GEN852327:GEN852366 GOJ852327:GOJ852366 GYF852327:GYF852366 HIB852327:HIB852366 HRX852327:HRX852366 IBT852327:IBT852366 ILP852327:ILP852366 IVL852327:IVL852366 JFH852327:JFH852366 JPD852327:JPD852366 JYZ852327:JYZ852366 KIV852327:KIV852366 KSR852327:KSR852366 LCN852327:LCN852366 LMJ852327:LMJ852366 LWF852327:LWF852366 MGB852327:MGB852366 MPX852327:MPX852366 MZT852327:MZT852366 NJP852327:NJP852366 NTL852327:NTL852366 ODH852327:ODH852366 OND852327:OND852366 OWZ852327:OWZ852366 PGV852327:PGV852366 PQR852327:PQR852366 QAN852327:QAN852366 QKJ852327:QKJ852366 QUF852327:QUF852366 REB852327:REB852366 RNX852327:RNX852366 RXT852327:RXT852366 SHP852327:SHP852366 SRL852327:SRL852366 TBH852327:TBH852366 TLD852327:TLD852366 TUZ852327:TUZ852366 UEV852327:UEV852366 UOR852327:UOR852366 UYN852327:UYN852366 VIJ852327:VIJ852366 VSF852327:VSF852366 WCB852327:WCB852366 WLX852327:WLX852366 WVT852327:WVT852366 JH917863:JH917902 TD917863:TD917902 ACZ917863:ACZ917902 AMV917863:AMV917902 AWR917863:AWR917902 BGN917863:BGN917902 BQJ917863:BQJ917902 CAF917863:CAF917902 CKB917863:CKB917902 CTX917863:CTX917902 DDT917863:DDT917902 DNP917863:DNP917902 DXL917863:DXL917902 EHH917863:EHH917902 ERD917863:ERD917902 FAZ917863:FAZ917902 FKV917863:FKV917902 FUR917863:FUR917902 GEN917863:GEN917902 GOJ917863:GOJ917902 GYF917863:GYF917902 HIB917863:HIB917902 HRX917863:HRX917902 IBT917863:IBT917902 ILP917863:ILP917902 IVL917863:IVL917902 JFH917863:JFH917902 JPD917863:JPD917902 JYZ917863:JYZ917902 KIV917863:KIV917902 KSR917863:KSR917902 LCN917863:LCN917902 LMJ917863:LMJ917902 LWF917863:LWF917902 MGB917863:MGB917902 MPX917863:MPX917902 MZT917863:MZT917902 NJP917863:NJP917902 NTL917863:NTL917902 ODH917863:ODH917902 OND917863:OND917902 OWZ917863:OWZ917902 PGV917863:PGV917902 PQR917863:PQR917902 QAN917863:QAN917902 QKJ917863:QKJ917902 QUF917863:QUF917902 REB917863:REB917902 RNX917863:RNX917902 RXT917863:RXT917902 SHP917863:SHP917902 SRL917863:SRL917902 TBH917863:TBH917902 TLD917863:TLD917902 TUZ917863:TUZ917902 UEV917863:UEV917902 UOR917863:UOR917902 UYN917863:UYN917902 VIJ917863:VIJ917902 VSF917863:VSF917902 WCB917863:WCB917902 WLX917863:WLX917902 WVT917863:WVT917902 JH983399:JH983438 TD983399:TD983438 ACZ983399:ACZ983438 AMV983399:AMV983438 AWR983399:AWR983438 BGN983399:BGN983438 BQJ983399:BQJ983438 CAF983399:CAF983438 CKB983399:CKB983438 CTX983399:CTX983438 DDT983399:DDT983438 DNP983399:DNP983438 DXL983399:DXL983438 EHH983399:EHH983438 ERD983399:ERD983438 FAZ983399:FAZ983438 FKV983399:FKV983438 FUR983399:FUR983438 GEN983399:GEN983438 GOJ983399:GOJ983438 GYF983399:GYF983438 HIB983399:HIB983438 HRX983399:HRX983438 IBT983399:IBT983438 ILP983399:ILP983438 IVL983399:IVL983438 JFH983399:JFH983438 JPD983399:JPD983438 JYZ983399:JYZ983438 KIV983399:KIV983438 KSR983399:KSR983438 LCN983399:LCN983438 LMJ983399:LMJ983438 LWF983399:LWF983438 MGB983399:MGB983438 MPX983399:MPX983438 MZT983399:MZT983438 NJP983399:NJP983438 NTL983399:NTL983438 ODH983399:ODH983438 OND983399:OND983438 OWZ983399:OWZ983438 PGV983399:PGV983438 PQR983399:PQR983438 QAN983399:QAN983438 QKJ983399:QKJ983438 QUF983399:QUF983438 REB983399:REB983438 RNX983399:RNX983438 RXT983399:RXT983438 SHP983399:SHP983438 SRL983399:SRL983438 TBH983399:TBH983438 TLD983399:TLD983438 TUZ983399:TUZ983438 UEV983399:UEV983438 UOR983399:UOR983438 UYN983399:UYN983438 VIJ983399:VIJ983438 VSF983399:VSF983438 WCB983399:WCB983438 WLX983399:WLX983438 WVT983399:WVT983438 P65937:P65973 JJ65937:JK65973 TF65937:TG65973 ADB65937:ADC65973 AMX65937:AMY65973 AWT65937:AWU65973 BGP65937:BGQ65973 BQL65937:BQM65973 CAH65937:CAI65973 CKD65937:CKE65973 CTZ65937:CUA65973 DDV65937:DDW65973 DNR65937:DNS65973 DXN65937:DXO65973 EHJ65937:EHK65973 ERF65937:ERG65973 FBB65937:FBC65973 FKX65937:FKY65973 FUT65937:FUU65973 GEP65937:GEQ65973 GOL65937:GOM65973 GYH65937:GYI65973 HID65937:HIE65973 HRZ65937:HSA65973 IBV65937:IBW65973 ILR65937:ILS65973 IVN65937:IVO65973 JFJ65937:JFK65973 JPF65937:JPG65973 JZB65937:JZC65973 KIX65937:KIY65973 KST65937:KSU65973 LCP65937:LCQ65973 LML65937:LMM65973 LWH65937:LWI65973 MGD65937:MGE65973 MPZ65937:MQA65973 MZV65937:MZW65973 NJR65937:NJS65973 NTN65937:NTO65973 ODJ65937:ODK65973 ONF65937:ONG65973 OXB65937:OXC65973 PGX65937:PGY65973 PQT65937:PQU65973 QAP65937:QAQ65973 QKL65937:QKM65973 QUH65937:QUI65973 RED65937:REE65973 RNZ65937:ROA65973 RXV65937:RXW65973 SHR65937:SHS65973 SRN65937:SRO65973 TBJ65937:TBK65973 TLF65937:TLG65973 TVB65937:TVC65973 UEX65937:UEY65973 UOT65937:UOU65973 UYP65937:UYQ65973 VIL65937:VIM65973 VSH65937:VSI65973 WCD65937:WCE65973 WLZ65937:WMA65973 WVV65937:WVW65973 P131473:P131509 JJ131473:JK131509 TF131473:TG131509 ADB131473:ADC131509 AMX131473:AMY131509 AWT131473:AWU131509 BGP131473:BGQ131509 BQL131473:BQM131509 CAH131473:CAI131509 CKD131473:CKE131509 CTZ131473:CUA131509 DDV131473:DDW131509 DNR131473:DNS131509 DXN131473:DXO131509 EHJ131473:EHK131509 ERF131473:ERG131509 FBB131473:FBC131509 FKX131473:FKY131509 FUT131473:FUU131509 GEP131473:GEQ131509 GOL131473:GOM131509 GYH131473:GYI131509 HID131473:HIE131509 HRZ131473:HSA131509 IBV131473:IBW131509 ILR131473:ILS131509 IVN131473:IVO131509 JFJ131473:JFK131509 JPF131473:JPG131509 JZB131473:JZC131509 KIX131473:KIY131509 KST131473:KSU131509 LCP131473:LCQ131509 LML131473:LMM131509 LWH131473:LWI131509 MGD131473:MGE131509 MPZ131473:MQA131509 MZV131473:MZW131509 NJR131473:NJS131509 NTN131473:NTO131509 ODJ131473:ODK131509 ONF131473:ONG131509 OXB131473:OXC131509 PGX131473:PGY131509 PQT131473:PQU131509 QAP131473:QAQ131509 QKL131473:QKM131509 QUH131473:QUI131509 RED131473:REE131509 RNZ131473:ROA131509 RXV131473:RXW131509 SHR131473:SHS131509 SRN131473:SRO131509 TBJ131473:TBK131509 TLF131473:TLG131509 TVB131473:TVC131509 UEX131473:UEY131509 UOT131473:UOU131509 UYP131473:UYQ131509 VIL131473:VIM131509 VSH131473:VSI131509 WCD131473:WCE131509 WLZ131473:WMA131509 WVV131473:WVW131509 P197009:P197045 JJ197009:JK197045 TF197009:TG197045 ADB197009:ADC197045 AMX197009:AMY197045 AWT197009:AWU197045 BGP197009:BGQ197045 BQL197009:BQM197045 CAH197009:CAI197045 CKD197009:CKE197045 CTZ197009:CUA197045 DDV197009:DDW197045 DNR197009:DNS197045 DXN197009:DXO197045 EHJ197009:EHK197045 ERF197009:ERG197045 FBB197009:FBC197045 FKX197009:FKY197045 FUT197009:FUU197045 GEP197009:GEQ197045 GOL197009:GOM197045 GYH197009:GYI197045 HID197009:HIE197045 HRZ197009:HSA197045 IBV197009:IBW197045 ILR197009:ILS197045 IVN197009:IVO197045 JFJ197009:JFK197045 JPF197009:JPG197045 JZB197009:JZC197045 KIX197009:KIY197045 KST197009:KSU197045 LCP197009:LCQ197045 LML197009:LMM197045 LWH197009:LWI197045 MGD197009:MGE197045 MPZ197009:MQA197045 MZV197009:MZW197045 NJR197009:NJS197045 NTN197009:NTO197045 ODJ197009:ODK197045 ONF197009:ONG197045 OXB197009:OXC197045 PGX197009:PGY197045 PQT197009:PQU197045 QAP197009:QAQ197045 QKL197009:QKM197045 QUH197009:QUI197045 RED197009:REE197045 RNZ197009:ROA197045 RXV197009:RXW197045 SHR197009:SHS197045 SRN197009:SRO197045 TBJ197009:TBK197045 TLF197009:TLG197045 TVB197009:TVC197045 UEX197009:UEY197045 UOT197009:UOU197045 UYP197009:UYQ197045 VIL197009:VIM197045 VSH197009:VSI197045 WCD197009:WCE197045 WLZ197009:WMA197045 WVV197009:WVW197045 P262545:P262581 JJ262545:JK262581 TF262545:TG262581 ADB262545:ADC262581 AMX262545:AMY262581 AWT262545:AWU262581 BGP262545:BGQ262581 BQL262545:BQM262581 CAH262545:CAI262581 CKD262545:CKE262581 CTZ262545:CUA262581 DDV262545:DDW262581 DNR262545:DNS262581 DXN262545:DXO262581 EHJ262545:EHK262581 ERF262545:ERG262581 FBB262545:FBC262581 FKX262545:FKY262581 FUT262545:FUU262581 GEP262545:GEQ262581 GOL262545:GOM262581 GYH262545:GYI262581 HID262545:HIE262581 HRZ262545:HSA262581 IBV262545:IBW262581 ILR262545:ILS262581 IVN262545:IVO262581 JFJ262545:JFK262581 JPF262545:JPG262581 JZB262545:JZC262581 KIX262545:KIY262581 KST262545:KSU262581 LCP262545:LCQ262581 LML262545:LMM262581 LWH262545:LWI262581 MGD262545:MGE262581 MPZ262545:MQA262581 MZV262545:MZW262581 NJR262545:NJS262581 NTN262545:NTO262581 ODJ262545:ODK262581 ONF262545:ONG262581 OXB262545:OXC262581 PGX262545:PGY262581 PQT262545:PQU262581 QAP262545:QAQ262581 QKL262545:QKM262581 QUH262545:QUI262581 RED262545:REE262581 RNZ262545:ROA262581 RXV262545:RXW262581 SHR262545:SHS262581 SRN262545:SRO262581 TBJ262545:TBK262581 TLF262545:TLG262581 TVB262545:TVC262581 UEX262545:UEY262581 UOT262545:UOU262581 UYP262545:UYQ262581 VIL262545:VIM262581 VSH262545:VSI262581 WCD262545:WCE262581 WLZ262545:WMA262581 WVV262545:WVW262581 P328081:P328117 JJ328081:JK328117 TF328081:TG328117 ADB328081:ADC328117 AMX328081:AMY328117 AWT328081:AWU328117 BGP328081:BGQ328117 BQL328081:BQM328117 CAH328081:CAI328117 CKD328081:CKE328117 CTZ328081:CUA328117 DDV328081:DDW328117 DNR328081:DNS328117 DXN328081:DXO328117 EHJ328081:EHK328117 ERF328081:ERG328117 FBB328081:FBC328117 FKX328081:FKY328117 FUT328081:FUU328117 GEP328081:GEQ328117 GOL328081:GOM328117 GYH328081:GYI328117 HID328081:HIE328117 HRZ328081:HSA328117 IBV328081:IBW328117 ILR328081:ILS328117 IVN328081:IVO328117 JFJ328081:JFK328117 JPF328081:JPG328117 JZB328081:JZC328117 KIX328081:KIY328117 KST328081:KSU328117 LCP328081:LCQ328117 LML328081:LMM328117 LWH328081:LWI328117 MGD328081:MGE328117 MPZ328081:MQA328117 MZV328081:MZW328117 NJR328081:NJS328117 NTN328081:NTO328117 ODJ328081:ODK328117 ONF328081:ONG328117 OXB328081:OXC328117 PGX328081:PGY328117 PQT328081:PQU328117 QAP328081:QAQ328117 QKL328081:QKM328117 QUH328081:QUI328117 RED328081:REE328117 RNZ328081:ROA328117 RXV328081:RXW328117 SHR328081:SHS328117 SRN328081:SRO328117 TBJ328081:TBK328117 TLF328081:TLG328117 TVB328081:TVC328117 UEX328081:UEY328117 UOT328081:UOU328117 UYP328081:UYQ328117 VIL328081:VIM328117 VSH328081:VSI328117 WCD328081:WCE328117 WLZ328081:WMA328117 WVV328081:WVW328117 P393617:P393653 JJ393617:JK393653 TF393617:TG393653 ADB393617:ADC393653 AMX393617:AMY393653 AWT393617:AWU393653 BGP393617:BGQ393653 BQL393617:BQM393653 CAH393617:CAI393653 CKD393617:CKE393653 CTZ393617:CUA393653 DDV393617:DDW393653 DNR393617:DNS393653 DXN393617:DXO393653 EHJ393617:EHK393653 ERF393617:ERG393653 FBB393617:FBC393653 FKX393617:FKY393653 FUT393617:FUU393653 GEP393617:GEQ393653 GOL393617:GOM393653 GYH393617:GYI393653 HID393617:HIE393653 HRZ393617:HSA393653 IBV393617:IBW393653 ILR393617:ILS393653 IVN393617:IVO393653 JFJ393617:JFK393653 JPF393617:JPG393653 JZB393617:JZC393653 KIX393617:KIY393653 KST393617:KSU393653 LCP393617:LCQ393653 LML393617:LMM393653 LWH393617:LWI393653 MGD393617:MGE393653 MPZ393617:MQA393653 MZV393617:MZW393653 NJR393617:NJS393653 NTN393617:NTO393653 ODJ393617:ODK393653 ONF393617:ONG393653 OXB393617:OXC393653 PGX393617:PGY393653 PQT393617:PQU393653 QAP393617:QAQ393653 QKL393617:QKM393653 QUH393617:QUI393653 RED393617:REE393653 RNZ393617:ROA393653 RXV393617:RXW393653 SHR393617:SHS393653 SRN393617:SRO393653 TBJ393617:TBK393653 TLF393617:TLG393653 TVB393617:TVC393653 UEX393617:UEY393653 UOT393617:UOU393653 UYP393617:UYQ393653 VIL393617:VIM393653 VSH393617:VSI393653 WCD393617:WCE393653 WLZ393617:WMA393653 WVV393617:WVW393653 P459153:P459189 JJ459153:JK459189 TF459153:TG459189 ADB459153:ADC459189 AMX459153:AMY459189 AWT459153:AWU459189 BGP459153:BGQ459189 BQL459153:BQM459189 CAH459153:CAI459189 CKD459153:CKE459189 CTZ459153:CUA459189 DDV459153:DDW459189 DNR459153:DNS459189 DXN459153:DXO459189 EHJ459153:EHK459189 ERF459153:ERG459189 FBB459153:FBC459189 FKX459153:FKY459189 FUT459153:FUU459189 GEP459153:GEQ459189 GOL459153:GOM459189 GYH459153:GYI459189 HID459153:HIE459189 HRZ459153:HSA459189 IBV459153:IBW459189 ILR459153:ILS459189 IVN459153:IVO459189 JFJ459153:JFK459189 JPF459153:JPG459189 JZB459153:JZC459189 KIX459153:KIY459189 KST459153:KSU459189 LCP459153:LCQ459189 LML459153:LMM459189 LWH459153:LWI459189 MGD459153:MGE459189 MPZ459153:MQA459189 MZV459153:MZW459189 NJR459153:NJS459189 NTN459153:NTO459189 ODJ459153:ODK459189 ONF459153:ONG459189 OXB459153:OXC459189 PGX459153:PGY459189 PQT459153:PQU459189 QAP459153:QAQ459189 QKL459153:QKM459189 QUH459153:QUI459189 RED459153:REE459189 RNZ459153:ROA459189 RXV459153:RXW459189 SHR459153:SHS459189 SRN459153:SRO459189 TBJ459153:TBK459189 TLF459153:TLG459189 TVB459153:TVC459189 UEX459153:UEY459189 UOT459153:UOU459189 UYP459153:UYQ459189 VIL459153:VIM459189 VSH459153:VSI459189 WCD459153:WCE459189 WLZ459153:WMA459189 WVV459153:WVW459189 P524689:P524725 JJ524689:JK524725 TF524689:TG524725 ADB524689:ADC524725 AMX524689:AMY524725 AWT524689:AWU524725 BGP524689:BGQ524725 BQL524689:BQM524725 CAH524689:CAI524725 CKD524689:CKE524725 CTZ524689:CUA524725 DDV524689:DDW524725 DNR524689:DNS524725 DXN524689:DXO524725 EHJ524689:EHK524725 ERF524689:ERG524725 FBB524689:FBC524725 FKX524689:FKY524725 FUT524689:FUU524725 GEP524689:GEQ524725 GOL524689:GOM524725 GYH524689:GYI524725 HID524689:HIE524725 HRZ524689:HSA524725 IBV524689:IBW524725 ILR524689:ILS524725 IVN524689:IVO524725 JFJ524689:JFK524725 JPF524689:JPG524725 JZB524689:JZC524725 KIX524689:KIY524725 KST524689:KSU524725 LCP524689:LCQ524725 LML524689:LMM524725 LWH524689:LWI524725 MGD524689:MGE524725 MPZ524689:MQA524725 MZV524689:MZW524725 NJR524689:NJS524725 NTN524689:NTO524725 ODJ524689:ODK524725 ONF524689:ONG524725 OXB524689:OXC524725 PGX524689:PGY524725 PQT524689:PQU524725 QAP524689:QAQ524725 QKL524689:QKM524725 QUH524689:QUI524725 RED524689:REE524725 RNZ524689:ROA524725 RXV524689:RXW524725 SHR524689:SHS524725 SRN524689:SRO524725 TBJ524689:TBK524725 TLF524689:TLG524725 TVB524689:TVC524725 UEX524689:UEY524725 UOT524689:UOU524725 UYP524689:UYQ524725 VIL524689:VIM524725 VSH524689:VSI524725 WCD524689:WCE524725 WLZ524689:WMA524725 WVV524689:WVW524725 P590225:P590261 JJ590225:JK590261 TF590225:TG590261 ADB590225:ADC590261 AMX590225:AMY590261 AWT590225:AWU590261 BGP590225:BGQ590261 BQL590225:BQM590261 CAH590225:CAI590261 CKD590225:CKE590261 CTZ590225:CUA590261 DDV590225:DDW590261 DNR590225:DNS590261 DXN590225:DXO590261 EHJ590225:EHK590261 ERF590225:ERG590261 FBB590225:FBC590261 FKX590225:FKY590261 FUT590225:FUU590261 GEP590225:GEQ590261 GOL590225:GOM590261 GYH590225:GYI590261 HID590225:HIE590261 HRZ590225:HSA590261 IBV590225:IBW590261 ILR590225:ILS590261 IVN590225:IVO590261 JFJ590225:JFK590261 JPF590225:JPG590261 JZB590225:JZC590261 KIX590225:KIY590261 KST590225:KSU590261 LCP590225:LCQ590261 LML590225:LMM590261 LWH590225:LWI590261 MGD590225:MGE590261 MPZ590225:MQA590261 MZV590225:MZW590261 NJR590225:NJS590261 NTN590225:NTO590261 ODJ590225:ODK590261 ONF590225:ONG590261 OXB590225:OXC590261 PGX590225:PGY590261 PQT590225:PQU590261 QAP590225:QAQ590261 QKL590225:QKM590261 QUH590225:QUI590261 RED590225:REE590261 RNZ590225:ROA590261 RXV590225:RXW590261 SHR590225:SHS590261 SRN590225:SRO590261 TBJ590225:TBK590261 TLF590225:TLG590261 TVB590225:TVC590261 UEX590225:UEY590261 UOT590225:UOU590261 UYP590225:UYQ590261 VIL590225:VIM590261 VSH590225:VSI590261 WCD590225:WCE590261 WLZ590225:WMA590261 WVV590225:WVW590261 P655761:P655797 JJ655761:JK655797 TF655761:TG655797 ADB655761:ADC655797 AMX655761:AMY655797 AWT655761:AWU655797 BGP655761:BGQ655797 BQL655761:BQM655797 CAH655761:CAI655797 CKD655761:CKE655797 CTZ655761:CUA655797 DDV655761:DDW655797 DNR655761:DNS655797 DXN655761:DXO655797 EHJ655761:EHK655797 ERF655761:ERG655797 FBB655761:FBC655797 FKX655761:FKY655797 FUT655761:FUU655797 GEP655761:GEQ655797 GOL655761:GOM655797 GYH655761:GYI655797 HID655761:HIE655797 HRZ655761:HSA655797 IBV655761:IBW655797 ILR655761:ILS655797 IVN655761:IVO655797 JFJ655761:JFK655797 JPF655761:JPG655797 JZB655761:JZC655797 KIX655761:KIY655797 KST655761:KSU655797 LCP655761:LCQ655797 LML655761:LMM655797 LWH655761:LWI655797 MGD655761:MGE655797 MPZ655761:MQA655797 MZV655761:MZW655797 NJR655761:NJS655797 NTN655761:NTO655797 ODJ655761:ODK655797 ONF655761:ONG655797 OXB655761:OXC655797 PGX655761:PGY655797 PQT655761:PQU655797 QAP655761:QAQ655797 QKL655761:QKM655797 QUH655761:QUI655797 RED655761:REE655797 RNZ655761:ROA655797 RXV655761:RXW655797 SHR655761:SHS655797 SRN655761:SRO655797 TBJ655761:TBK655797 TLF655761:TLG655797 TVB655761:TVC655797 UEX655761:UEY655797 UOT655761:UOU655797 UYP655761:UYQ655797 VIL655761:VIM655797 VSH655761:VSI655797 WCD655761:WCE655797 WLZ655761:WMA655797 WVV655761:WVW655797 P721297:P721333 JJ721297:JK721333 TF721297:TG721333 ADB721297:ADC721333 AMX721297:AMY721333 AWT721297:AWU721333 BGP721297:BGQ721333 BQL721297:BQM721333 CAH721297:CAI721333 CKD721297:CKE721333 CTZ721297:CUA721333 DDV721297:DDW721333 DNR721297:DNS721333 DXN721297:DXO721333 EHJ721297:EHK721333 ERF721297:ERG721333 FBB721297:FBC721333 FKX721297:FKY721333 FUT721297:FUU721333 GEP721297:GEQ721333 GOL721297:GOM721333 GYH721297:GYI721333 HID721297:HIE721333 HRZ721297:HSA721333 IBV721297:IBW721333 ILR721297:ILS721333 IVN721297:IVO721333 JFJ721297:JFK721333 JPF721297:JPG721333 JZB721297:JZC721333 KIX721297:KIY721333 KST721297:KSU721333 LCP721297:LCQ721333 LML721297:LMM721333 LWH721297:LWI721333 MGD721297:MGE721333 MPZ721297:MQA721333 MZV721297:MZW721333 NJR721297:NJS721333 NTN721297:NTO721333 ODJ721297:ODK721333 ONF721297:ONG721333 OXB721297:OXC721333 PGX721297:PGY721333 PQT721297:PQU721333 QAP721297:QAQ721333 QKL721297:QKM721333 QUH721297:QUI721333 RED721297:REE721333 RNZ721297:ROA721333 RXV721297:RXW721333 SHR721297:SHS721333 SRN721297:SRO721333 TBJ721297:TBK721333 TLF721297:TLG721333 TVB721297:TVC721333 UEX721297:UEY721333 UOT721297:UOU721333 UYP721297:UYQ721333 VIL721297:VIM721333 VSH721297:VSI721333 WCD721297:WCE721333 WLZ721297:WMA721333 WVV721297:WVW721333 P786833:P786869 JJ786833:JK786869 TF786833:TG786869 ADB786833:ADC786869 AMX786833:AMY786869 AWT786833:AWU786869 BGP786833:BGQ786869 BQL786833:BQM786869 CAH786833:CAI786869 CKD786833:CKE786869 CTZ786833:CUA786869 DDV786833:DDW786869 DNR786833:DNS786869 DXN786833:DXO786869 EHJ786833:EHK786869 ERF786833:ERG786869 FBB786833:FBC786869 FKX786833:FKY786869 FUT786833:FUU786869 GEP786833:GEQ786869 GOL786833:GOM786869 GYH786833:GYI786869 HID786833:HIE786869 HRZ786833:HSA786869 IBV786833:IBW786869 ILR786833:ILS786869 IVN786833:IVO786869 JFJ786833:JFK786869 JPF786833:JPG786869 JZB786833:JZC786869 KIX786833:KIY786869 KST786833:KSU786869 LCP786833:LCQ786869 LML786833:LMM786869 LWH786833:LWI786869 MGD786833:MGE786869 MPZ786833:MQA786869 MZV786833:MZW786869 NJR786833:NJS786869 NTN786833:NTO786869 ODJ786833:ODK786869 ONF786833:ONG786869 OXB786833:OXC786869 PGX786833:PGY786869 PQT786833:PQU786869 QAP786833:QAQ786869 QKL786833:QKM786869 QUH786833:QUI786869 RED786833:REE786869 RNZ786833:ROA786869 RXV786833:RXW786869 SHR786833:SHS786869 SRN786833:SRO786869 TBJ786833:TBK786869 TLF786833:TLG786869 TVB786833:TVC786869 UEX786833:UEY786869 UOT786833:UOU786869 UYP786833:UYQ786869 VIL786833:VIM786869 VSH786833:VSI786869 WCD786833:WCE786869 WLZ786833:WMA786869 WVV786833:WVW786869 P852369:P852405 JJ852369:JK852405 TF852369:TG852405 ADB852369:ADC852405 AMX852369:AMY852405 AWT852369:AWU852405 BGP852369:BGQ852405 BQL852369:BQM852405 CAH852369:CAI852405 CKD852369:CKE852405 CTZ852369:CUA852405 DDV852369:DDW852405 DNR852369:DNS852405 DXN852369:DXO852405 EHJ852369:EHK852405 ERF852369:ERG852405 FBB852369:FBC852405 FKX852369:FKY852405 FUT852369:FUU852405 GEP852369:GEQ852405 GOL852369:GOM852405 GYH852369:GYI852405 HID852369:HIE852405 HRZ852369:HSA852405 IBV852369:IBW852405 ILR852369:ILS852405 IVN852369:IVO852405 JFJ852369:JFK852405 JPF852369:JPG852405 JZB852369:JZC852405 KIX852369:KIY852405 KST852369:KSU852405 LCP852369:LCQ852405 LML852369:LMM852405 LWH852369:LWI852405 MGD852369:MGE852405 MPZ852369:MQA852405 MZV852369:MZW852405 NJR852369:NJS852405 NTN852369:NTO852405 ODJ852369:ODK852405 ONF852369:ONG852405 OXB852369:OXC852405 PGX852369:PGY852405 PQT852369:PQU852405 QAP852369:QAQ852405 QKL852369:QKM852405 QUH852369:QUI852405 RED852369:REE852405 RNZ852369:ROA852405 RXV852369:RXW852405 SHR852369:SHS852405 SRN852369:SRO852405 TBJ852369:TBK852405 TLF852369:TLG852405 TVB852369:TVC852405 UEX852369:UEY852405 UOT852369:UOU852405 UYP852369:UYQ852405 VIL852369:VIM852405 VSH852369:VSI852405 WCD852369:WCE852405 WLZ852369:WMA852405 WVV852369:WVW852405 P917905:P917941 JJ917905:JK917941 TF917905:TG917941 ADB917905:ADC917941 AMX917905:AMY917941 AWT917905:AWU917941 BGP917905:BGQ917941 BQL917905:BQM917941 CAH917905:CAI917941 CKD917905:CKE917941 CTZ917905:CUA917941 DDV917905:DDW917941 DNR917905:DNS917941 DXN917905:DXO917941 EHJ917905:EHK917941 ERF917905:ERG917941 FBB917905:FBC917941 FKX917905:FKY917941 FUT917905:FUU917941 GEP917905:GEQ917941 GOL917905:GOM917941 GYH917905:GYI917941 HID917905:HIE917941 HRZ917905:HSA917941 IBV917905:IBW917941 ILR917905:ILS917941 IVN917905:IVO917941 JFJ917905:JFK917941 JPF917905:JPG917941 JZB917905:JZC917941 KIX917905:KIY917941 KST917905:KSU917941 LCP917905:LCQ917941 LML917905:LMM917941 LWH917905:LWI917941 MGD917905:MGE917941 MPZ917905:MQA917941 MZV917905:MZW917941 NJR917905:NJS917941 NTN917905:NTO917941 ODJ917905:ODK917941 ONF917905:ONG917941 OXB917905:OXC917941 PGX917905:PGY917941 PQT917905:PQU917941 QAP917905:QAQ917941 QKL917905:QKM917941 QUH917905:QUI917941 RED917905:REE917941 RNZ917905:ROA917941 RXV917905:RXW917941 SHR917905:SHS917941 SRN917905:SRO917941 TBJ917905:TBK917941 TLF917905:TLG917941 TVB917905:TVC917941 UEX917905:UEY917941 UOT917905:UOU917941 UYP917905:UYQ917941 VIL917905:VIM917941 VSH917905:VSI917941 WCD917905:WCE917941 WLZ917905:WMA917941 WVV917905:WVW917941 P983441:P983477 JJ983441:JK983477 TF983441:TG983477 ADB983441:ADC983477 AMX983441:AMY983477 AWT983441:AWU983477 BGP983441:BGQ983477 BQL983441:BQM983477 CAH983441:CAI983477 CKD983441:CKE983477 CTZ983441:CUA983477 DDV983441:DDW983477 DNR983441:DNS983477 DXN983441:DXO983477 EHJ983441:EHK983477 ERF983441:ERG983477 FBB983441:FBC983477 FKX983441:FKY983477 FUT983441:FUU983477 GEP983441:GEQ983477 GOL983441:GOM983477 GYH983441:GYI983477 HID983441:HIE983477 HRZ983441:HSA983477 IBV983441:IBW983477 ILR983441:ILS983477 IVN983441:IVO983477 JFJ983441:JFK983477 JPF983441:JPG983477 JZB983441:JZC983477 KIX983441:KIY983477 KST983441:KSU983477 LCP983441:LCQ983477 LML983441:LMM983477 LWH983441:LWI983477 MGD983441:MGE983477 MPZ983441:MQA983477 MZV983441:MZW983477 NJR983441:NJS983477 NTN983441:NTO983477 ODJ983441:ODK983477 ONF983441:ONG983477 OXB983441:OXC983477 PGX983441:PGY983477 PQT983441:PQU983477 QAP983441:QAQ983477 QKL983441:QKM983477 QUH983441:QUI983477 RED983441:REE983477 RNZ983441:ROA983477 RXV983441:RXW983477 SHR983441:SHS983477 SRN983441:SRO983477 TBJ983441:TBK983477 TLF983441:TLG983477 TVB983441:TVC983477 UEX983441:UEY983477 UOT983441:UOU983477 UYP983441:UYQ983477 VIL983441:VIM983477 VSH983441:VSI983477 WCD983441:WCE983477 WLZ983441:WMA983477 WVV983441:WVW983477 P65895:P65934 JJ65895:JK65934 TF65895:TG65934 ADB65895:ADC65934 AMX65895:AMY65934 AWT65895:AWU65934 BGP65895:BGQ65934 BQL65895:BQM65934 CAH65895:CAI65934 CKD65895:CKE65934 CTZ65895:CUA65934 DDV65895:DDW65934 DNR65895:DNS65934 DXN65895:DXO65934 EHJ65895:EHK65934 ERF65895:ERG65934 FBB65895:FBC65934 FKX65895:FKY65934 FUT65895:FUU65934 GEP65895:GEQ65934 GOL65895:GOM65934 GYH65895:GYI65934 HID65895:HIE65934 HRZ65895:HSA65934 IBV65895:IBW65934 ILR65895:ILS65934 IVN65895:IVO65934 JFJ65895:JFK65934 JPF65895:JPG65934 JZB65895:JZC65934 KIX65895:KIY65934 KST65895:KSU65934 LCP65895:LCQ65934 LML65895:LMM65934 LWH65895:LWI65934 MGD65895:MGE65934 MPZ65895:MQA65934 MZV65895:MZW65934 NJR65895:NJS65934 NTN65895:NTO65934 ODJ65895:ODK65934 ONF65895:ONG65934 OXB65895:OXC65934 PGX65895:PGY65934 PQT65895:PQU65934 QAP65895:QAQ65934 QKL65895:QKM65934 QUH65895:QUI65934 RED65895:REE65934 RNZ65895:ROA65934 RXV65895:RXW65934 SHR65895:SHS65934 SRN65895:SRO65934 TBJ65895:TBK65934 TLF65895:TLG65934 TVB65895:TVC65934 UEX65895:UEY65934 UOT65895:UOU65934 UYP65895:UYQ65934 VIL65895:VIM65934 VSH65895:VSI65934 WCD65895:WCE65934 WLZ65895:WMA65934 WVV65895:WVW65934 P131431:P131470 JJ131431:JK131470 TF131431:TG131470 ADB131431:ADC131470 AMX131431:AMY131470 AWT131431:AWU131470 BGP131431:BGQ131470 BQL131431:BQM131470 CAH131431:CAI131470 CKD131431:CKE131470 CTZ131431:CUA131470 DDV131431:DDW131470 DNR131431:DNS131470 DXN131431:DXO131470 EHJ131431:EHK131470 ERF131431:ERG131470 FBB131431:FBC131470 FKX131431:FKY131470 FUT131431:FUU131470 GEP131431:GEQ131470 GOL131431:GOM131470 GYH131431:GYI131470 HID131431:HIE131470 HRZ131431:HSA131470 IBV131431:IBW131470 ILR131431:ILS131470 IVN131431:IVO131470 JFJ131431:JFK131470 JPF131431:JPG131470 JZB131431:JZC131470 KIX131431:KIY131470 KST131431:KSU131470 LCP131431:LCQ131470 LML131431:LMM131470 LWH131431:LWI131470 MGD131431:MGE131470 MPZ131431:MQA131470 MZV131431:MZW131470 NJR131431:NJS131470 NTN131431:NTO131470 ODJ131431:ODK131470 ONF131431:ONG131470 OXB131431:OXC131470 PGX131431:PGY131470 PQT131431:PQU131470 QAP131431:QAQ131470 QKL131431:QKM131470 QUH131431:QUI131470 RED131431:REE131470 RNZ131431:ROA131470 RXV131431:RXW131470 SHR131431:SHS131470 SRN131431:SRO131470 TBJ131431:TBK131470 TLF131431:TLG131470 TVB131431:TVC131470 UEX131431:UEY131470 UOT131431:UOU131470 UYP131431:UYQ131470 VIL131431:VIM131470 VSH131431:VSI131470 WCD131431:WCE131470 WLZ131431:WMA131470 WVV131431:WVW131470 P196967:P197006 JJ196967:JK197006 TF196967:TG197006 ADB196967:ADC197006 AMX196967:AMY197006 AWT196967:AWU197006 BGP196967:BGQ197006 BQL196967:BQM197006 CAH196967:CAI197006 CKD196967:CKE197006 CTZ196967:CUA197006 DDV196967:DDW197006 DNR196967:DNS197006 DXN196967:DXO197006 EHJ196967:EHK197006 ERF196967:ERG197006 FBB196967:FBC197006 FKX196967:FKY197006 FUT196967:FUU197006 GEP196967:GEQ197006 GOL196967:GOM197006 GYH196967:GYI197006 HID196967:HIE197006 HRZ196967:HSA197006 IBV196967:IBW197006 ILR196967:ILS197006 IVN196967:IVO197006 JFJ196967:JFK197006 JPF196967:JPG197006 JZB196967:JZC197006 KIX196967:KIY197006 KST196967:KSU197006 LCP196967:LCQ197006 LML196967:LMM197006 LWH196967:LWI197006 MGD196967:MGE197006 MPZ196967:MQA197006 MZV196967:MZW197006 NJR196967:NJS197006 NTN196967:NTO197006 ODJ196967:ODK197006 ONF196967:ONG197006 OXB196967:OXC197006 PGX196967:PGY197006 PQT196967:PQU197006 QAP196967:QAQ197006 QKL196967:QKM197006 QUH196967:QUI197006 RED196967:REE197006 RNZ196967:ROA197006 RXV196967:RXW197006 SHR196967:SHS197006 SRN196967:SRO197006 TBJ196967:TBK197006 TLF196967:TLG197006 TVB196967:TVC197006 UEX196967:UEY197006 UOT196967:UOU197006 UYP196967:UYQ197006 VIL196967:VIM197006 VSH196967:VSI197006 WCD196967:WCE197006 WLZ196967:WMA197006 WVV196967:WVW197006 P262503:P262542 JJ262503:JK262542 TF262503:TG262542 ADB262503:ADC262542 AMX262503:AMY262542 AWT262503:AWU262542 BGP262503:BGQ262542 BQL262503:BQM262542 CAH262503:CAI262542 CKD262503:CKE262542 CTZ262503:CUA262542 DDV262503:DDW262542 DNR262503:DNS262542 DXN262503:DXO262542 EHJ262503:EHK262542 ERF262503:ERG262542 FBB262503:FBC262542 FKX262503:FKY262542 FUT262503:FUU262542 GEP262503:GEQ262542 GOL262503:GOM262542 GYH262503:GYI262542 HID262503:HIE262542 HRZ262503:HSA262542 IBV262503:IBW262542 ILR262503:ILS262542 IVN262503:IVO262542 JFJ262503:JFK262542 JPF262503:JPG262542 JZB262503:JZC262542 KIX262503:KIY262542 KST262503:KSU262542 LCP262503:LCQ262542 LML262503:LMM262542 LWH262503:LWI262542 MGD262503:MGE262542 MPZ262503:MQA262542 MZV262503:MZW262542 NJR262503:NJS262542 NTN262503:NTO262542 ODJ262503:ODK262542 ONF262503:ONG262542 OXB262503:OXC262542 PGX262503:PGY262542 PQT262503:PQU262542 QAP262503:QAQ262542 QKL262503:QKM262542 QUH262503:QUI262542 RED262503:REE262542 RNZ262503:ROA262542 RXV262503:RXW262542 SHR262503:SHS262542 SRN262503:SRO262542 TBJ262503:TBK262542 TLF262503:TLG262542 TVB262503:TVC262542 UEX262503:UEY262542 UOT262503:UOU262542 UYP262503:UYQ262542 VIL262503:VIM262542 VSH262503:VSI262542 WCD262503:WCE262542 WLZ262503:WMA262542 WVV262503:WVW262542 P328039:P328078 JJ328039:JK328078 TF328039:TG328078 ADB328039:ADC328078 AMX328039:AMY328078 AWT328039:AWU328078 BGP328039:BGQ328078 BQL328039:BQM328078 CAH328039:CAI328078 CKD328039:CKE328078 CTZ328039:CUA328078 DDV328039:DDW328078 DNR328039:DNS328078 DXN328039:DXO328078 EHJ328039:EHK328078 ERF328039:ERG328078 FBB328039:FBC328078 FKX328039:FKY328078 FUT328039:FUU328078 GEP328039:GEQ328078 GOL328039:GOM328078 GYH328039:GYI328078 HID328039:HIE328078 HRZ328039:HSA328078 IBV328039:IBW328078 ILR328039:ILS328078 IVN328039:IVO328078 JFJ328039:JFK328078 JPF328039:JPG328078 JZB328039:JZC328078 KIX328039:KIY328078 KST328039:KSU328078 LCP328039:LCQ328078 LML328039:LMM328078 LWH328039:LWI328078 MGD328039:MGE328078 MPZ328039:MQA328078 MZV328039:MZW328078 NJR328039:NJS328078 NTN328039:NTO328078 ODJ328039:ODK328078 ONF328039:ONG328078 OXB328039:OXC328078 PGX328039:PGY328078 PQT328039:PQU328078 QAP328039:QAQ328078 QKL328039:QKM328078 QUH328039:QUI328078 RED328039:REE328078 RNZ328039:ROA328078 RXV328039:RXW328078 SHR328039:SHS328078 SRN328039:SRO328078 TBJ328039:TBK328078 TLF328039:TLG328078 TVB328039:TVC328078 UEX328039:UEY328078 UOT328039:UOU328078 UYP328039:UYQ328078 VIL328039:VIM328078 VSH328039:VSI328078 WCD328039:WCE328078 WLZ328039:WMA328078 WVV328039:WVW328078 P393575:P393614 JJ393575:JK393614 TF393575:TG393614 ADB393575:ADC393614 AMX393575:AMY393614 AWT393575:AWU393614 BGP393575:BGQ393614 BQL393575:BQM393614 CAH393575:CAI393614 CKD393575:CKE393614 CTZ393575:CUA393614 DDV393575:DDW393614 DNR393575:DNS393614 DXN393575:DXO393614 EHJ393575:EHK393614 ERF393575:ERG393614 FBB393575:FBC393614 FKX393575:FKY393614 FUT393575:FUU393614 GEP393575:GEQ393614 GOL393575:GOM393614 GYH393575:GYI393614 HID393575:HIE393614 HRZ393575:HSA393614 IBV393575:IBW393614 ILR393575:ILS393614 IVN393575:IVO393614 JFJ393575:JFK393614 JPF393575:JPG393614 JZB393575:JZC393614 KIX393575:KIY393614 KST393575:KSU393614 LCP393575:LCQ393614 LML393575:LMM393614 LWH393575:LWI393614 MGD393575:MGE393614 MPZ393575:MQA393614 MZV393575:MZW393614 NJR393575:NJS393614 NTN393575:NTO393614 ODJ393575:ODK393614 ONF393575:ONG393614 OXB393575:OXC393614 PGX393575:PGY393614 PQT393575:PQU393614 QAP393575:QAQ393614 QKL393575:QKM393614 QUH393575:QUI393614 RED393575:REE393614 RNZ393575:ROA393614 RXV393575:RXW393614 SHR393575:SHS393614 SRN393575:SRO393614 TBJ393575:TBK393614 TLF393575:TLG393614 TVB393575:TVC393614 UEX393575:UEY393614 UOT393575:UOU393614 UYP393575:UYQ393614 VIL393575:VIM393614 VSH393575:VSI393614 WCD393575:WCE393614 WLZ393575:WMA393614 WVV393575:WVW393614 P459111:P459150 JJ459111:JK459150 TF459111:TG459150 ADB459111:ADC459150 AMX459111:AMY459150 AWT459111:AWU459150 BGP459111:BGQ459150 BQL459111:BQM459150 CAH459111:CAI459150 CKD459111:CKE459150 CTZ459111:CUA459150 DDV459111:DDW459150 DNR459111:DNS459150 DXN459111:DXO459150 EHJ459111:EHK459150 ERF459111:ERG459150 FBB459111:FBC459150 FKX459111:FKY459150 FUT459111:FUU459150 GEP459111:GEQ459150 GOL459111:GOM459150 GYH459111:GYI459150 HID459111:HIE459150 HRZ459111:HSA459150 IBV459111:IBW459150 ILR459111:ILS459150 IVN459111:IVO459150 JFJ459111:JFK459150 JPF459111:JPG459150 JZB459111:JZC459150 KIX459111:KIY459150 KST459111:KSU459150 LCP459111:LCQ459150 LML459111:LMM459150 LWH459111:LWI459150 MGD459111:MGE459150 MPZ459111:MQA459150 MZV459111:MZW459150 NJR459111:NJS459150 NTN459111:NTO459150 ODJ459111:ODK459150 ONF459111:ONG459150 OXB459111:OXC459150 PGX459111:PGY459150 PQT459111:PQU459150 QAP459111:QAQ459150 QKL459111:QKM459150 QUH459111:QUI459150 RED459111:REE459150 RNZ459111:ROA459150 RXV459111:RXW459150 SHR459111:SHS459150 SRN459111:SRO459150 TBJ459111:TBK459150 TLF459111:TLG459150 TVB459111:TVC459150 UEX459111:UEY459150 UOT459111:UOU459150 UYP459111:UYQ459150 VIL459111:VIM459150 VSH459111:VSI459150 WCD459111:WCE459150 WLZ459111:WMA459150 WVV459111:WVW459150 P524647:P524686 JJ524647:JK524686 TF524647:TG524686 ADB524647:ADC524686 AMX524647:AMY524686 AWT524647:AWU524686 BGP524647:BGQ524686 BQL524647:BQM524686 CAH524647:CAI524686 CKD524647:CKE524686 CTZ524647:CUA524686 DDV524647:DDW524686 DNR524647:DNS524686 DXN524647:DXO524686 EHJ524647:EHK524686 ERF524647:ERG524686 FBB524647:FBC524686 FKX524647:FKY524686 FUT524647:FUU524686 GEP524647:GEQ524686 GOL524647:GOM524686 GYH524647:GYI524686 HID524647:HIE524686 HRZ524647:HSA524686 IBV524647:IBW524686 ILR524647:ILS524686 IVN524647:IVO524686 JFJ524647:JFK524686 JPF524647:JPG524686 JZB524647:JZC524686 KIX524647:KIY524686 KST524647:KSU524686 LCP524647:LCQ524686 LML524647:LMM524686 LWH524647:LWI524686 MGD524647:MGE524686 MPZ524647:MQA524686 MZV524647:MZW524686 NJR524647:NJS524686 NTN524647:NTO524686 ODJ524647:ODK524686 ONF524647:ONG524686 OXB524647:OXC524686 PGX524647:PGY524686 PQT524647:PQU524686 QAP524647:QAQ524686 QKL524647:QKM524686 QUH524647:QUI524686 RED524647:REE524686 RNZ524647:ROA524686 RXV524647:RXW524686 SHR524647:SHS524686 SRN524647:SRO524686 TBJ524647:TBK524686 TLF524647:TLG524686 TVB524647:TVC524686 UEX524647:UEY524686 UOT524647:UOU524686 UYP524647:UYQ524686 VIL524647:VIM524686 VSH524647:VSI524686 WCD524647:WCE524686 WLZ524647:WMA524686 WVV524647:WVW524686 P590183:P590222 JJ590183:JK590222 TF590183:TG590222 ADB590183:ADC590222 AMX590183:AMY590222 AWT590183:AWU590222 BGP590183:BGQ590222 BQL590183:BQM590222 CAH590183:CAI590222 CKD590183:CKE590222 CTZ590183:CUA590222 DDV590183:DDW590222 DNR590183:DNS590222 DXN590183:DXO590222 EHJ590183:EHK590222 ERF590183:ERG590222 FBB590183:FBC590222 FKX590183:FKY590222 FUT590183:FUU590222 GEP590183:GEQ590222 GOL590183:GOM590222 GYH590183:GYI590222 HID590183:HIE590222 HRZ590183:HSA590222 IBV590183:IBW590222 ILR590183:ILS590222 IVN590183:IVO590222 JFJ590183:JFK590222 JPF590183:JPG590222 JZB590183:JZC590222 KIX590183:KIY590222 KST590183:KSU590222 LCP590183:LCQ590222 LML590183:LMM590222 LWH590183:LWI590222 MGD590183:MGE590222 MPZ590183:MQA590222 MZV590183:MZW590222 NJR590183:NJS590222 NTN590183:NTO590222 ODJ590183:ODK590222 ONF590183:ONG590222 OXB590183:OXC590222 PGX590183:PGY590222 PQT590183:PQU590222 QAP590183:QAQ590222 QKL590183:QKM590222 QUH590183:QUI590222 RED590183:REE590222 RNZ590183:ROA590222 RXV590183:RXW590222 SHR590183:SHS590222 SRN590183:SRO590222 TBJ590183:TBK590222 TLF590183:TLG590222 TVB590183:TVC590222 UEX590183:UEY590222 UOT590183:UOU590222 UYP590183:UYQ590222 VIL590183:VIM590222 VSH590183:VSI590222 WCD590183:WCE590222 WLZ590183:WMA590222 WVV590183:WVW590222 P655719:P655758 JJ655719:JK655758 TF655719:TG655758 ADB655719:ADC655758 AMX655719:AMY655758 AWT655719:AWU655758 BGP655719:BGQ655758 BQL655719:BQM655758 CAH655719:CAI655758 CKD655719:CKE655758 CTZ655719:CUA655758 DDV655719:DDW655758 DNR655719:DNS655758 DXN655719:DXO655758 EHJ655719:EHK655758 ERF655719:ERG655758 FBB655719:FBC655758 FKX655719:FKY655758 FUT655719:FUU655758 GEP655719:GEQ655758 GOL655719:GOM655758 GYH655719:GYI655758 HID655719:HIE655758 HRZ655719:HSA655758 IBV655719:IBW655758 ILR655719:ILS655758 IVN655719:IVO655758 JFJ655719:JFK655758 JPF655719:JPG655758 JZB655719:JZC655758 KIX655719:KIY655758 KST655719:KSU655758 LCP655719:LCQ655758 LML655719:LMM655758 LWH655719:LWI655758 MGD655719:MGE655758 MPZ655719:MQA655758 MZV655719:MZW655758 NJR655719:NJS655758 NTN655719:NTO655758 ODJ655719:ODK655758 ONF655719:ONG655758 OXB655719:OXC655758 PGX655719:PGY655758 PQT655719:PQU655758 QAP655719:QAQ655758 QKL655719:QKM655758 QUH655719:QUI655758 RED655719:REE655758 RNZ655719:ROA655758 RXV655719:RXW655758 SHR655719:SHS655758 SRN655719:SRO655758 TBJ655719:TBK655758 TLF655719:TLG655758 TVB655719:TVC655758 UEX655719:UEY655758 UOT655719:UOU655758 UYP655719:UYQ655758 VIL655719:VIM655758 VSH655719:VSI655758 WCD655719:WCE655758 WLZ655719:WMA655758 WVV655719:WVW655758 P721255:P721294 JJ721255:JK721294 TF721255:TG721294 ADB721255:ADC721294 AMX721255:AMY721294 AWT721255:AWU721294 BGP721255:BGQ721294 BQL721255:BQM721294 CAH721255:CAI721294 CKD721255:CKE721294 CTZ721255:CUA721294 DDV721255:DDW721294 DNR721255:DNS721294 DXN721255:DXO721294 EHJ721255:EHK721294 ERF721255:ERG721294 FBB721255:FBC721294 FKX721255:FKY721294 FUT721255:FUU721294 GEP721255:GEQ721294 GOL721255:GOM721294 GYH721255:GYI721294 HID721255:HIE721294 HRZ721255:HSA721294 IBV721255:IBW721294 ILR721255:ILS721294 IVN721255:IVO721294 JFJ721255:JFK721294 JPF721255:JPG721294 JZB721255:JZC721294 KIX721255:KIY721294 KST721255:KSU721294 LCP721255:LCQ721294 LML721255:LMM721294 LWH721255:LWI721294 MGD721255:MGE721294 MPZ721255:MQA721294 MZV721255:MZW721294 NJR721255:NJS721294 NTN721255:NTO721294 ODJ721255:ODK721294 ONF721255:ONG721294 OXB721255:OXC721294 PGX721255:PGY721294 PQT721255:PQU721294 QAP721255:QAQ721294 QKL721255:QKM721294 QUH721255:QUI721294 RED721255:REE721294 RNZ721255:ROA721294 RXV721255:RXW721294 SHR721255:SHS721294 SRN721255:SRO721294 TBJ721255:TBK721294 TLF721255:TLG721294 TVB721255:TVC721294 UEX721255:UEY721294 UOT721255:UOU721294 UYP721255:UYQ721294 VIL721255:VIM721294 VSH721255:VSI721294 WCD721255:WCE721294 WLZ721255:WMA721294 WVV721255:WVW721294 P786791:P786830 JJ786791:JK786830 TF786791:TG786830 ADB786791:ADC786830 AMX786791:AMY786830 AWT786791:AWU786830 BGP786791:BGQ786830 BQL786791:BQM786830 CAH786791:CAI786830 CKD786791:CKE786830 CTZ786791:CUA786830 DDV786791:DDW786830 DNR786791:DNS786830 DXN786791:DXO786830 EHJ786791:EHK786830 ERF786791:ERG786830 FBB786791:FBC786830 FKX786791:FKY786830 FUT786791:FUU786830 GEP786791:GEQ786830 GOL786791:GOM786830 GYH786791:GYI786830 HID786791:HIE786830 HRZ786791:HSA786830 IBV786791:IBW786830 ILR786791:ILS786830 IVN786791:IVO786830 JFJ786791:JFK786830 JPF786791:JPG786830 JZB786791:JZC786830 KIX786791:KIY786830 KST786791:KSU786830 LCP786791:LCQ786830 LML786791:LMM786830 LWH786791:LWI786830 MGD786791:MGE786830 MPZ786791:MQA786830 MZV786791:MZW786830 NJR786791:NJS786830 NTN786791:NTO786830 ODJ786791:ODK786830 ONF786791:ONG786830 OXB786791:OXC786830 PGX786791:PGY786830 PQT786791:PQU786830 QAP786791:QAQ786830 QKL786791:QKM786830 QUH786791:QUI786830 RED786791:REE786830 RNZ786791:ROA786830 RXV786791:RXW786830 SHR786791:SHS786830 SRN786791:SRO786830 TBJ786791:TBK786830 TLF786791:TLG786830 TVB786791:TVC786830 UEX786791:UEY786830 UOT786791:UOU786830 UYP786791:UYQ786830 VIL786791:VIM786830 VSH786791:VSI786830 WCD786791:WCE786830 WLZ786791:WMA786830 WVV786791:WVW786830 P852327:P852366 JJ852327:JK852366 TF852327:TG852366 ADB852327:ADC852366 AMX852327:AMY852366 AWT852327:AWU852366 BGP852327:BGQ852366 BQL852327:BQM852366 CAH852327:CAI852366 CKD852327:CKE852366 CTZ852327:CUA852366 DDV852327:DDW852366 DNR852327:DNS852366 DXN852327:DXO852366 EHJ852327:EHK852366 ERF852327:ERG852366 FBB852327:FBC852366 FKX852327:FKY852366 FUT852327:FUU852366 GEP852327:GEQ852366 GOL852327:GOM852366 GYH852327:GYI852366 HID852327:HIE852366 HRZ852327:HSA852366 IBV852327:IBW852366 ILR852327:ILS852366 IVN852327:IVO852366 JFJ852327:JFK852366 JPF852327:JPG852366 JZB852327:JZC852366 KIX852327:KIY852366 KST852327:KSU852366 LCP852327:LCQ852366 LML852327:LMM852366 LWH852327:LWI852366 MGD852327:MGE852366 MPZ852327:MQA852366 MZV852327:MZW852366 NJR852327:NJS852366 NTN852327:NTO852366 ODJ852327:ODK852366 ONF852327:ONG852366 OXB852327:OXC852366 PGX852327:PGY852366 PQT852327:PQU852366 QAP852327:QAQ852366 QKL852327:QKM852366 QUH852327:QUI852366 RED852327:REE852366 RNZ852327:ROA852366 RXV852327:RXW852366 SHR852327:SHS852366 SRN852327:SRO852366 TBJ852327:TBK852366 TLF852327:TLG852366 TVB852327:TVC852366 UEX852327:UEY852366 UOT852327:UOU852366 UYP852327:UYQ852366 VIL852327:VIM852366 VSH852327:VSI852366 WCD852327:WCE852366 WLZ852327:WMA852366 WVV852327:WVW852366 P917863:P917902 JJ917863:JK917902 TF917863:TG917902 ADB917863:ADC917902 AMX917863:AMY917902 AWT917863:AWU917902 BGP917863:BGQ917902 BQL917863:BQM917902 CAH917863:CAI917902 CKD917863:CKE917902 CTZ917863:CUA917902 DDV917863:DDW917902 DNR917863:DNS917902 DXN917863:DXO917902 EHJ917863:EHK917902 ERF917863:ERG917902 FBB917863:FBC917902 FKX917863:FKY917902 FUT917863:FUU917902 GEP917863:GEQ917902 GOL917863:GOM917902 GYH917863:GYI917902 HID917863:HIE917902 HRZ917863:HSA917902 IBV917863:IBW917902 ILR917863:ILS917902 IVN917863:IVO917902 JFJ917863:JFK917902 JPF917863:JPG917902 JZB917863:JZC917902 KIX917863:KIY917902 KST917863:KSU917902 LCP917863:LCQ917902 LML917863:LMM917902 LWH917863:LWI917902 MGD917863:MGE917902 MPZ917863:MQA917902 MZV917863:MZW917902 NJR917863:NJS917902 NTN917863:NTO917902 ODJ917863:ODK917902 ONF917863:ONG917902 OXB917863:OXC917902 PGX917863:PGY917902 PQT917863:PQU917902 QAP917863:QAQ917902 QKL917863:QKM917902 QUH917863:QUI917902 RED917863:REE917902 RNZ917863:ROA917902 RXV917863:RXW917902 SHR917863:SHS917902 SRN917863:SRO917902 TBJ917863:TBK917902 TLF917863:TLG917902 TVB917863:TVC917902 UEX917863:UEY917902 UOT917863:UOU917902 UYP917863:UYQ917902 VIL917863:VIM917902 VSH917863:VSI917902 WCD917863:WCE917902 WLZ917863:WMA917902 WVV917863:WVW917902 P983399:P983438 JJ983399:JK983438 TF983399:TG983438 ADB983399:ADC983438 AMX983399:AMY983438 AWT983399:AWU983438 BGP983399:BGQ983438 BQL983399:BQM983438 CAH983399:CAI983438 CKD983399:CKE983438 CTZ983399:CUA983438 DDV983399:DDW983438 DNR983399:DNS983438 DXN983399:DXO983438 EHJ983399:EHK983438 ERF983399:ERG983438 FBB983399:FBC983438 FKX983399:FKY983438 FUT983399:FUU983438 GEP983399:GEQ983438 GOL983399:GOM983438 GYH983399:GYI983438 HID983399:HIE983438 HRZ983399:HSA983438 IBV983399:IBW983438 ILR983399:ILS983438 IVN983399:IVO983438 JFJ983399:JFK983438 JPF983399:JPG983438 JZB983399:JZC983438 KIX983399:KIY983438 KST983399:KSU983438 LCP983399:LCQ983438 LML983399:LMM983438 LWH983399:LWI983438 MGD983399:MGE983438 MPZ983399:MQA983438 MZV983399:MZW983438 NJR983399:NJS983438 NTN983399:NTO983438 ODJ983399:ODK983438 ONF983399:ONG983438 OXB983399:OXC983438 PGX983399:PGY983438 PQT983399:PQU983438 QAP983399:QAQ983438 QKL983399:QKM983438 QUH983399:QUI983438 RED983399:REE983438 RNZ983399:ROA983438 RXV983399:RXW983438 SHR983399:SHS983438 SRN983399:SRO983438 TBJ983399:TBK983438 TLF983399:TLG983438 TVB983399:TVC983438 UEX983399:UEY983438 UOT983399:UOU983438 UYP983399:UYQ983438 VIL983399:VIM983438 VSH983399:VSI983438 WCD983399:WCE983438 WLZ983399:WMA983438 WVV983399:WVW983438 Q65811:Q65973 JL65811:JL65973 TH65811:TH65973 ADD65811:ADD65973 AMZ65811:AMZ65973 AWV65811:AWV65973 BGR65811:BGR65973 BQN65811:BQN65973 CAJ65811:CAJ65973 CKF65811:CKF65973 CUB65811:CUB65973 DDX65811:DDX65973 DNT65811:DNT65973 DXP65811:DXP65973 EHL65811:EHL65973 ERH65811:ERH65973 FBD65811:FBD65973 FKZ65811:FKZ65973 FUV65811:FUV65973 GER65811:GER65973 GON65811:GON65973 GYJ65811:GYJ65973 HIF65811:HIF65973 HSB65811:HSB65973 IBX65811:IBX65973 ILT65811:ILT65973 IVP65811:IVP65973 JFL65811:JFL65973 JPH65811:JPH65973 JZD65811:JZD65973 KIZ65811:KIZ65973 KSV65811:KSV65973 LCR65811:LCR65973 LMN65811:LMN65973 LWJ65811:LWJ65973 MGF65811:MGF65973 MQB65811:MQB65973 MZX65811:MZX65973 NJT65811:NJT65973 NTP65811:NTP65973 ODL65811:ODL65973 ONH65811:ONH65973 OXD65811:OXD65973 PGZ65811:PGZ65973 PQV65811:PQV65973 QAR65811:QAR65973 QKN65811:QKN65973 QUJ65811:QUJ65973 REF65811:REF65973 ROB65811:ROB65973 RXX65811:RXX65973 SHT65811:SHT65973 SRP65811:SRP65973 TBL65811:TBL65973 TLH65811:TLH65973 TVD65811:TVD65973 UEZ65811:UEZ65973 UOV65811:UOV65973 UYR65811:UYR65973 VIN65811:VIN65973 VSJ65811:VSJ65973 WCF65811:WCF65973 WMB65811:WMB65973 WVX65811:WVX65973 Q131347:Q131509 JL131347:JL131509 TH131347:TH131509 ADD131347:ADD131509 AMZ131347:AMZ131509 AWV131347:AWV131509 BGR131347:BGR131509 BQN131347:BQN131509 CAJ131347:CAJ131509 CKF131347:CKF131509 CUB131347:CUB131509 DDX131347:DDX131509 DNT131347:DNT131509 DXP131347:DXP131509 EHL131347:EHL131509 ERH131347:ERH131509 FBD131347:FBD131509 FKZ131347:FKZ131509 FUV131347:FUV131509 GER131347:GER131509 GON131347:GON131509 GYJ131347:GYJ131509 HIF131347:HIF131509 HSB131347:HSB131509 IBX131347:IBX131509 ILT131347:ILT131509 IVP131347:IVP131509 JFL131347:JFL131509 JPH131347:JPH131509 JZD131347:JZD131509 KIZ131347:KIZ131509 KSV131347:KSV131509 LCR131347:LCR131509 LMN131347:LMN131509 LWJ131347:LWJ131509 MGF131347:MGF131509 MQB131347:MQB131509 MZX131347:MZX131509 NJT131347:NJT131509 NTP131347:NTP131509 ODL131347:ODL131509 ONH131347:ONH131509 OXD131347:OXD131509 PGZ131347:PGZ131509 PQV131347:PQV131509 QAR131347:QAR131509 QKN131347:QKN131509 QUJ131347:QUJ131509 REF131347:REF131509 ROB131347:ROB131509 RXX131347:RXX131509 SHT131347:SHT131509 SRP131347:SRP131509 TBL131347:TBL131509 TLH131347:TLH131509 TVD131347:TVD131509 UEZ131347:UEZ131509 UOV131347:UOV131509 UYR131347:UYR131509 VIN131347:VIN131509 VSJ131347:VSJ131509 WCF131347:WCF131509 WMB131347:WMB131509 WVX131347:WVX131509 Q196883:Q197045 JL196883:JL197045 TH196883:TH197045 ADD196883:ADD197045 AMZ196883:AMZ197045 AWV196883:AWV197045 BGR196883:BGR197045 BQN196883:BQN197045 CAJ196883:CAJ197045 CKF196883:CKF197045 CUB196883:CUB197045 DDX196883:DDX197045 DNT196883:DNT197045 DXP196883:DXP197045 EHL196883:EHL197045 ERH196883:ERH197045 FBD196883:FBD197045 FKZ196883:FKZ197045 FUV196883:FUV197045 GER196883:GER197045 GON196883:GON197045 GYJ196883:GYJ197045 HIF196883:HIF197045 HSB196883:HSB197045 IBX196883:IBX197045 ILT196883:ILT197045 IVP196883:IVP197045 JFL196883:JFL197045 JPH196883:JPH197045 JZD196883:JZD197045 KIZ196883:KIZ197045 KSV196883:KSV197045 LCR196883:LCR197045 LMN196883:LMN197045 LWJ196883:LWJ197045 MGF196883:MGF197045 MQB196883:MQB197045 MZX196883:MZX197045 NJT196883:NJT197045 NTP196883:NTP197045 ODL196883:ODL197045 ONH196883:ONH197045 OXD196883:OXD197045 PGZ196883:PGZ197045 PQV196883:PQV197045 QAR196883:QAR197045 QKN196883:QKN197045 QUJ196883:QUJ197045 REF196883:REF197045 ROB196883:ROB197045 RXX196883:RXX197045 SHT196883:SHT197045 SRP196883:SRP197045 TBL196883:TBL197045 TLH196883:TLH197045 TVD196883:TVD197045 UEZ196883:UEZ197045 UOV196883:UOV197045 UYR196883:UYR197045 VIN196883:VIN197045 VSJ196883:VSJ197045 WCF196883:WCF197045 WMB196883:WMB197045 WVX196883:WVX197045 Q262419:Q262581 JL262419:JL262581 TH262419:TH262581 ADD262419:ADD262581 AMZ262419:AMZ262581 AWV262419:AWV262581 BGR262419:BGR262581 BQN262419:BQN262581 CAJ262419:CAJ262581 CKF262419:CKF262581 CUB262419:CUB262581 DDX262419:DDX262581 DNT262419:DNT262581 DXP262419:DXP262581 EHL262419:EHL262581 ERH262419:ERH262581 FBD262419:FBD262581 FKZ262419:FKZ262581 FUV262419:FUV262581 GER262419:GER262581 GON262419:GON262581 GYJ262419:GYJ262581 HIF262419:HIF262581 HSB262419:HSB262581 IBX262419:IBX262581 ILT262419:ILT262581 IVP262419:IVP262581 JFL262419:JFL262581 JPH262419:JPH262581 JZD262419:JZD262581 KIZ262419:KIZ262581 KSV262419:KSV262581 LCR262419:LCR262581 LMN262419:LMN262581 LWJ262419:LWJ262581 MGF262419:MGF262581 MQB262419:MQB262581 MZX262419:MZX262581 NJT262419:NJT262581 NTP262419:NTP262581 ODL262419:ODL262581 ONH262419:ONH262581 OXD262419:OXD262581 PGZ262419:PGZ262581 PQV262419:PQV262581 QAR262419:QAR262581 QKN262419:QKN262581 QUJ262419:QUJ262581 REF262419:REF262581 ROB262419:ROB262581 RXX262419:RXX262581 SHT262419:SHT262581 SRP262419:SRP262581 TBL262419:TBL262581 TLH262419:TLH262581 TVD262419:TVD262581 UEZ262419:UEZ262581 UOV262419:UOV262581 UYR262419:UYR262581 VIN262419:VIN262581 VSJ262419:VSJ262581 WCF262419:WCF262581 WMB262419:WMB262581 WVX262419:WVX262581 Q327955:Q328117 JL327955:JL328117 TH327955:TH328117 ADD327955:ADD328117 AMZ327955:AMZ328117 AWV327955:AWV328117 BGR327955:BGR328117 BQN327955:BQN328117 CAJ327955:CAJ328117 CKF327955:CKF328117 CUB327955:CUB328117 DDX327955:DDX328117 DNT327955:DNT328117 DXP327955:DXP328117 EHL327955:EHL328117 ERH327955:ERH328117 FBD327955:FBD328117 FKZ327955:FKZ328117 FUV327955:FUV328117 GER327955:GER328117 GON327955:GON328117 GYJ327955:GYJ328117 HIF327955:HIF328117 HSB327955:HSB328117 IBX327955:IBX328117 ILT327955:ILT328117 IVP327955:IVP328117 JFL327955:JFL328117 JPH327955:JPH328117 JZD327955:JZD328117 KIZ327955:KIZ328117 KSV327955:KSV328117 LCR327955:LCR328117 LMN327955:LMN328117 LWJ327955:LWJ328117 MGF327955:MGF328117 MQB327955:MQB328117 MZX327955:MZX328117 NJT327955:NJT328117 NTP327955:NTP328117 ODL327955:ODL328117 ONH327955:ONH328117 OXD327955:OXD328117 PGZ327955:PGZ328117 PQV327955:PQV328117 QAR327955:QAR328117 QKN327955:QKN328117 QUJ327955:QUJ328117 REF327955:REF328117 ROB327955:ROB328117 RXX327955:RXX328117 SHT327955:SHT328117 SRP327955:SRP328117 TBL327955:TBL328117 TLH327955:TLH328117 TVD327955:TVD328117 UEZ327955:UEZ328117 UOV327955:UOV328117 UYR327955:UYR328117 VIN327955:VIN328117 VSJ327955:VSJ328117 WCF327955:WCF328117 WMB327955:WMB328117 WVX327955:WVX328117 Q393491:Q393653 JL393491:JL393653 TH393491:TH393653 ADD393491:ADD393653 AMZ393491:AMZ393653 AWV393491:AWV393653 BGR393491:BGR393653 BQN393491:BQN393653 CAJ393491:CAJ393653 CKF393491:CKF393653 CUB393491:CUB393653 DDX393491:DDX393653 DNT393491:DNT393653 DXP393491:DXP393653 EHL393491:EHL393653 ERH393491:ERH393653 FBD393491:FBD393653 FKZ393491:FKZ393653 FUV393491:FUV393653 GER393491:GER393653 GON393491:GON393653 GYJ393491:GYJ393653 HIF393491:HIF393653 HSB393491:HSB393653 IBX393491:IBX393653 ILT393491:ILT393653 IVP393491:IVP393653 JFL393491:JFL393653 JPH393491:JPH393653 JZD393491:JZD393653 KIZ393491:KIZ393653 KSV393491:KSV393653 LCR393491:LCR393653 LMN393491:LMN393653 LWJ393491:LWJ393653 MGF393491:MGF393653 MQB393491:MQB393653 MZX393491:MZX393653 NJT393491:NJT393653 NTP393491:NTP393653 ODL393491:ODL393653 ONH393491:ONH393653 OXD393491:OXD393653 PGZ393491:PGZ393653 PQV393491:PQV393653 QAR393491:QAR393653 QKN393491:QKN393653 QUJ393491:QUJ393653 REF393491:REF393653 ROB393491:ROB393653 RXX393491:RXX393653 SHT393491:SHT393653 SRP393491:SRP393653 TBL393491:TBL393653 TLH393491:TLH393653 TVD393491:TVD393653 UEZ393491:UEZ393653 UOV393491:UOV393653 UYR393491:UYR393653 VIN393491:VIN393653 VSJ393491:VSJ393653 WCF393491:WCF393653 WMB393491:WMB393653 WVX393491:WVX393653 Q459027:Q459189 JL459027:JL459189 TH459027:TH459189 ADD459027:ADD459189 AMZ459027:AMZ459189 AWV459027:AWV459189 BGR459027:BGR459189 BQN459027:BQN459189 CAJ459027:CAJ459189 CKF459027:CKF459189 CUB459027:CUB459189 DDX459027:DDX459189 DNT459027:DNT459189 DXP459027:DXP459189 EHL459027:EHL459189 ERH459027:ERH459189 FBD459027:FBD459189 FKZ459027:FKZ459189 FUV459027:FUV459189 GER459027:GER459189 GON459027:GON459189 GYJ459027:GYJ459189 HIF459027:HIF459189 HSB459027:HSB459189 IBX459027:IBX459189 ILT459027:ILT459189 IVP459027:IVP459189 JFL459027:JFL459189 JPH459027:JPH459189 JZD459027:JZD459189 KIZ459027:KIZ459189 KSV459027:KSV459189 LCR459027:LCR459189 LMN459027:LMN459189 LWJ459027:LWJ459189 MGF459027:MGF459189 MQB459027:MQB459189 MZX459027:MZX459189 NJT459027:NJT459189 NTP459027:NTP459189 ODL459027:ODL459189 ONH459027:ONH459189 OXD459027:OXD459189 PGZ459027:PGZ459189 PQV459027:PQV459189 QAR459027:QAR459189 QKN459027:QKN459189 QUJ459027:QUJ459189 REF459027:REF459189 ROB459027:ROB459189 RXX459027:RXX459189 SHT459027:SHT459189 SRP459027:SRP459189 TBL459027:TBL459189 TLH459027:TLH459189 TVD459027:TVD459189 UEZ459027:UEZ459189 UOV459027:UOV459189 UYR459027:UYR459189 VIN459027:VIN459189 VSJ459027:VSJ459189 WCF459027:WCF459189 WMB459027:WMB459189 WVX459027:WVX459189 Q524563:Q524725 JL524563:JL524725 TH524563:TH524725 ADD524563:ADD524725 AMZ524563:AMZ524725 AWV524563:AWV524725 BGR524563:BGR524725 BQN524563:BQN524725 CAJ524563:CAJ524725 CKF524563:CKF524725 CUB524563:CUB524725 DDX524563:DDX524725 DNT524563:DNT524725 DXP524563:DXP524725 EHL524563:EHL524725 ERH524563:ERH524725 FBD524563:FBD524725 FKZ524563:FKZ524725 FUV524563:FUV524725 GER524563:GER524725 GON524563:GON524725 GYJ524563:GYJ524725 HIF524563:HIF524725 HSB524563:HSB524725 IBX524563:IBX524725 ILT524563:ILT524725 IVP524563:IVP524725 JFL524563:JFL524725 JPH524563:JPH524725 JZD524563:JZD524725 KIZ524563:KIZ524725 KSV524563:KSV524725 LCR524563:LCR524725 LMN524563:LMN524725 LWJ524563:LWJ524725 MGF524563:MGF524725 MQB524563:MQB524725 MZX524563:MZX524725 NJT524563:NJT524725 NTP524563:NTP524725 ODL524563:ODL524725 ONH524563:ONH524725 OXD524563:OXD524725 PGZ524563:PGZ524725 PQV524563:PQV524725 QAR524563:QAR524725 QKN524563:QKN524725 QUJ524563:QUJ524725 REF524563:REF524725 ROB524563:ROB524725 RXX524563:RXX524725 SHT524563:SHT524725 SRP524563:SRP524725 TBL524563:TBL524725 TLH524563:TLH524725 TVD524563:TVD524725 UEZ524563:UEZ524725 UOV524563:UOV524725 UYR524563:UYR524725 VIN524563:VIN524725 VSJ524563:VSJ524725 WCF524563:WCF524725 WMB524563:WMB524725 WVX524563:WVX524725 Q590099:Q590261 JL590099:JL590261 TH590099:TH590261 ADD590099:ADD590261 AMZ590099:AMZ590261 AWV590099:AWV590261 BGR590099:BGR590261 BQN590099:BQN590261 CAJ590099:CAJ590261 CKF590099:CKF590261 CUB590099:CUB590261 DDX590099:DDX590261 DNT590099:DNT590261 DXP590099:DXP590261 EHL590099:EHL590261 ERH590099:ERH590261 FBD590099:FBD590261 FKZ590099:FKZ590261 FUV590099:FUV590261 GER590099:GER590261 GON590099:GON590261 GYJ590099:GYJ590261 HIF590099:HIF590261 HSB590099:HSB590261 IBX590099:IBX590261 ILT590099:ILT590261 IVP590099:IVP590261 JFL590099:JFL590261 JPH590099:JPH590261 JZD590099:JZD590261 KIZ590099:KIZ590261 KSV590099:KSV590261 LCR590099:LCR590261 LMN590099:LMN590261 LWJ590099:LWJ590261 MGF590099:MGF590261 MQB590099:MQB590261 MZX590099:MZX590261 NJT590099:NJT590261 NTP590099:NTP590261 ODL590099:ODL590261 ONH590099:ONH590261 OXD590099:OXD590261 PGZ590099:PGZ590261 PQV590099:PQV590261 QAR590099:QAR590261 QKN590099:QKN590261 QUJ590099:QUJ590261 REF590099:REF590261 ROB590099:ROB590261 RXX590099:RXX590261 SHT590099:SHT590261 SRP590099:SRP590261 TBL590099:TBL590261 TLH590099:TLH590261 TVD590099:TVD590261 UEZ590099:UEZ590261 UOV590099:UOV590261 UYR590099:UYR590261 VIN590099:VIN590261 VSJ590099:VSJ590261 WCF590099:WCF590261 WMB590099:WMB590261 WVX590099:WVX590261 Q655635:Q655797 JL655635:JL655797 TH655635:TH655797 ADD655635:ADD655797 AMZ655635:AMZ655797 AWV655635:AWV655797 BGR655635:BGR655797 BQN655635:BQN655797 CAJ655635:CAJ655797 CKF655635:CKF655797 CUB655635:CUB655797 DDX655635:DDX655797 DNT655635:DNT655797 DXP655635:DXP655797 EHL655635:EHL655797 ERH655635:ERH655797 FBD655635:FBD655797 FKZ655635:FKZ655797 FUV655635:FUV655797 GER655635:GER655797 GON655635:GON655797 GYJ655635:GYJ655797 HIF655635:HIF655797 HSB655635:HSB655797 IBX655635:IBX655797 ILT655635:ILT655797 IVP655635:IVP655797 JFL655635:JFL655797 JPH655635:JPH655797 JZD655635:JZD655797 KIZ655635:KIZ655797 KSV655635:KSV655797 LCR655635:LCR655797 LMN655635:LMN655797 LWJ655635:LWJ655797 MGF655635:MGF655797 MQB655635:MQB655797 MZX655635:MZX655797 NJT655635:NJT655797 NTP655635:NTP655797 ODL655635:ODL655797 ONH655635:ONH655797 OXD655635:OXD655797 PGZ655635:PGZ655797 PQV655635:PQV655797 QAR655635:QAR655797 QKN655635:QKN655797 QUJ655635:QUJ655797 REF655635:REF655797 ROB655635:ROB655797 RXX655635:RXX655797 SHT655635:SHT655797 SRP655635:SRP655797 TBL655635:TBL655797 TLH655635:TLH655797 TVD655635:TVD655797 UEZ655635:UEZ655797 UOV655635:UOV655797 UYR655635:UYR655797 VIN655635:VIN655797 VSJ655635:VSJ655797 WCF655635:WCF655797 WMB655635:WMB655797 WVX655635:WVX655797 Q721171:Q721333 JL721171:JL721333 TH721171:TH721333 ADD721171:ADD721333 AMZ721171:AMZ721333 AWV721171:AWV721333 BGR721171:BGR721333 BQN721171:BQN721333 CAJ721171:CAJ721333 CKF721171:CKF721333 CUB721171:CUB721333 DDX721171:DDX721333 DNT721171:DNT721333 DXP721171:DXP721333 EHL721171:EHL721333 ERH721171:ERH721333 FBD721171:FBD721333 FKZ721171:FKZ721333 FUV721171:FUV721333 GER721171:GER721333 GON721171:GON721333 GYJ721171:GYJ721333 HIF721171:HIF721333 HSB721171:HSB721333 IBX721171:IBX721333 ILT721171:ILT721333 IVP721171:IVP721333 JFL721171:JFL721333 JPH721171:JPH721333 JZD721171:JZD721333 KIZ721171:KIZ721333 KSV721171:KSV721333 LCR721171:LCR721333 LMN721171:LMN721333 LWJ721171:LWJ721333 MGF721171:MGF721333 MQB721171:MQB721333 MZX721171:MZX721333 NJT721171:NJT721333 NTP721171:NTP721333 ODL721171:ODL721333 ONH721171:ONH721333 OXD721171:OXD721333 PGZ721171:PGZ721333 PQV721171:PQV721333 QAR721171:QAR721333 QKN721171:QKN721333 QUJ721171:QUJ721333 REF721171:REF721333 ROB721171:ROB721333 RXX721171:RXX721333 SHT721171:SHT721333 SRP721171:SRP721333 TBL721171:TBL721333 TLH721171:TLH721333 TVD721171:TVD721333 UEZ721171:UEZ721333 UOV721171:UOV721333 UYR721171:UYR721333 VIN721171:VIN721333 VSJ721171:VSJ721333 WCF721171:WCF721333 WMB721171:WMB721333 WVX721171:WVX721333 Q786707:Q786869 JL786707:JL786869 TH786707:TH786869 ADD786707:ADD786869 AMZ786707:AMZ786869 AWV786707:AWV786869 BGR786707:BGR786869 BQN786707:BQN786869 CAJ786707:CAJ786869 CKF786707:CKF786869 CUB786707:CUB786869 DDX786707:DDX786869 DNT786707:DNT786869 DXP786707:DXP786869 EHL786707:EHL786869 ERH786707:ERH786869 FBD786707:FBD786869 FKZ786707:FKZ786869 FUV786707:FUV786869 GER786707:GER786869 GON786707:GON786869 GYJ786707:GYJ786869 HIF786707:HIF786869 HSB786707:HSB786869 IBX786707:IBX786869 ILT786707:ILT786869 IVP786707:IVP786869 JFL786707:JFL786869 JPH786707:JPH786869 JZD786707:JZD786869 KIZ786707:KIZ786869 KSV786707:KSV786869 LCR786707:LCR786869 LMN786707:LMN786869 LWJ786707:LWJ786869 MGF786707:MGF786869 MQB786707:MQB786869 MZX786707:MZX786869 NJT786707:NJT786869 NTP786707:NTP786869 ODL786707:ODL786869 ONH786707:ONH786869 OXD786707:OXD786869 PGZ786707:PGZ786869 PQV786707:PQV786869 QAR786707:QAR786869 QKN786707:QKN786869 QUJ786707:QUJ786869 REF786707:REF786869 ROB786707:ROB786869 RXX786707:RXX786869 SHT786707:SHT786869 SRP786707:SRP786869 TBL786707:TBL786869 TLH786707:TLH786869 TVD786707:TVD786869 UEZ786707:UEZ786869 UOV786707:UOV786869 UYR786707:UYR786869 VIN786707:VIN786869 VSJ786707:VSJ786869 WCF786707:WCF786869 WMB786707:WMB786869 WVX786707:WVX786869 Q852243:Q852405 JL852243:JL852405 TH852243:TH852405 ADD852243:ADD852405 AMZ852243:AMZ852405 AWV852243:AWV852405 BGR852243:BGR852405 BQN852243:BQN852405 CAJ852243:CAJ852405 CKF852243:CKF852405 CUB852243:CUB852405 DDX852243:DDX852405 DNT852243:DNT852405 DXP852243:DXP852405 EHL852243:EHL852405 ERH852243:ERH852405 FBD852243:FBD852405 FKZ852243:FKZ852405 FUV852243:FUV852405 GER852243:GER852405 GON852243:GON852405 GYJ852243:GYJ852405 HIF852243:HIF852405 HSB852243:HSB852405 IBX852243:IBX852405 ILT852243:ILT852405 IVP852243:IVP852405 JFL852243:JFL852405 JPH852243:JPH852405 JZD852243:JZD852405 KIZ852243:KIZ852405 KSV852243:KSV852405 LCR852243:LCR852405 LMN852243:LMN852405 LWJ852243:LWJ852405 MGF852243:MGF852405 MQB852243:MQB852405 MZX852243:MZX852405 NJT852243:NJT852405 NTP852243:NTP852405 ODL852243:ODL852405 ONH852243:ONH852405 OXD852243:OXD852405 PGZ852243:PGZ852405 PQV852243:PQV852405 QAR852243:QAR852405 QKN852243:QKN852405 QUJ852243:QUJ852405 REF852243:REF852405 ROB852243:ROB852405 RXX852243:RXX852405 SHT852243:SHT852405 SRP852243:SRP852405 TBL852243:TBL852405 TLH852243:TLH852405 TVD852243:TVD852405 UEZ852243:UEZ852405 UOV852243:UOV852405 UYR852243:UYR852405 VIN852243:VIN852405 VSJ852243:VSJ852405 WCF852243:WCF852405 WMB852243:WMB852405 WVX852243:WVX852405 Q917779:Q917941 JL917779:JL917941 TH917779:TH917941 ADD917779:ADD917941 AMZ917779:AMZ917941 AWV917779:AWV917941 BGR917779:BGR917941 BQN917779:BQN917941 CAJ917779:CAJ917941 CKF917779:CKF917941 CUB917779:CUB917941 DDX917779:DDX917941 DNT917779:DNT917941 DXP917779:DXP917941 EHL917779:EHL917941 ERH917779:ERH917941 FBD917779:FBD917941 FKZ917779:FKZ917941 FUV917779:FUV917941 GER917779:GER917941 GON917779:GON917941 GYJ917779:GYJ917941 HIF917779:HIF917941 HSB917779:HSB917941 IBX917779:IBX917941 ILT917779:ILT917941 IVP917779:IVP917941 JFL917779:JFL917941 JPH917779:JPH917941 JZD917779:JZD917941 KIZ917779:KIZ917941 KSV917779:KSV917941 LCR917779:LCR917941 LMN917779:LMN917941 LWJ917779:LWJ917941 MGF917779:MGF917941 MQB917779:MQB917941 MZX917779:MZX917941 NJT917779:NJT917941 NTP917779:NTP917941 ODL917779:ODL917941 ONH917779:ONH917941 OXD917779:OXD917941 PGZ917779:PGZ917941 PQV917779:PQV917941 QAR917779:QAR917941 QKN917779:QKN917941 QUJ917779:QUJ917941 REF917779:REF917941 ROB917779:ROB917941 RXX917779:RXX917941 SHT917779:SHT917941 SRP917779:SRP917941 TBL917779:TBL917941 TLH917779:TLH917941 TVD917779:TVD917941 UEZ917779:UEZ917941 UOV917779:UOV917941 UYR917779:UYR917941 VIN917779:VIN917941 VSJ917779:VSJ917941 WCF917779:WCF917941 WMB917779:WMB917941 WVX917779:WVX917941 Q983315:Q983477 JL983315:JL983477 TH983315:TH983477 ADD983315:ADD983477 AMZ983315:AMZ983477 AWV983315:AWV983477 BGR983315:BGR983477 BQN983315:BQN983477 CAJ983315:CAJ983477 CKF983315:CKF983477 CUB983315:CUB983477 DDX983315:DDX983477 DNT983315:DNT983477 DXP983315:DXP983477 EHL983315:EHL983477 ERH983315:ERH983477 FBD983315:FBD983477 FKZ983315:FKZ983477 FUV983315:FUV983477 GER983315:GER983477 GON983315:GON983477 GYJ983315:GYJ983477 HIF983315:HIF983477 HSB983315:HSB983477 IBX983315:IBX983477 ILT983315:ILT983477 IVP983315:IVP983477 JFL983315:JFL983477 JPH983315:JPH983477 JZD983315:JZD983477 KIZ983315:KIZ983477 KSV983315:KSV983477 LCR983315:LCR983477 LMN983315:LMN983477 LWJ983315:LWJ983477 MGF983315:MGF983477 MQB983315:MQB983477 MZX983315:MZX983477 NJT983315:NJT983477 NTP983315:NTP983477 ODL983315:ODL983477 ONH983315:ONH983477 OXD983315:OXD983477 PGZ983315:PGZ983477 PQV983315:PQV983477 QAR983315:QAR983477 QKN983315:QKN983477 QUJ983315:QUJ983477 REF983315:REF983477 ROB983315:ROB983477 RXX983315:RXX983477 SHT983315:SHT983477 SRP983315:SRP983477 TBL983315:TBL983477 TLH983315:TLH983477 TVD983315:TVD983477 UEZ983315:UEZ983477 UOV983315:UOV983477 UYR983315:UYR983477 VIN983315:VIN983477 VSJ983315:VSJ983477 WCF983315:WCF983477 WMB983315:WMB983477 WVX983315:WVX983477 JI65811:JI65973 TE65811:TE65973 ADA65811:ADA65973 AMW65811:AMW65973 AWS65811:AWS65973 BGO65811:BGO65973 BQK65811:BQK65973 CAG65811:CAG65973 CKC65811:CKC65973 CTY65811:CTY65973 DDU65811:DDU65973 DNQ65811:DNQ65973 DXM65811:DXM65973 EHI65811:EHI65973 ERE65811:ERE65973 FBA65811:FBA65973 FKW65811:FKW65973 FUS65811:FUS65973 GEO65811:GEO65973 GOK65811:GOK65973 GYG65811:GYG65973 HIC65811:HIC65973 HRY65811:HRY65973 IBU65811:IBU65973 ILQ65811:ILQ65973 IVM65811:IVM65973 JFI65811:JFI65973 JPE65811:JPE65973 JZA65811:JZA65973 KIW65811:KIW65973 KSS65811:KSS65973 LCO65811:LCO65973 LMK65811:LMK65973 LWG65811:LWG65973 MGC65811:MGC65973 MPY65811:MPY65973 MZU65811:MZU65973 NJQ65811:NJQ65973 NTM65811:NTM65973 ODI65811:ODI65973 ONE65811:ONE65973 OXA65811:OXA65973 PGW65811:PGW65973 PQS65811:PQS65973 QAO65811:QAO65973 QKK65811:QKK65973 QUG65811:QUG65973 REC65811:REC65973 RNY65811:RNY65973 RXU65811:RXU65973 SHQ65811:SHQ65973 SRM65811:SRM65973 TBI65811:TBI65973 TLE65811:TLE65973 TVA65811:TVA65973 UEW65811:UEW65973 UOS65811:UOS65973 UYO65811:UYO65973 VIK65811:VIK65973 VSG65811:VSG65973 WCC65811:WCC65973 WLY65811:WLY65973 WVU65811:WVU65973 JI131347:JI131509 TE131347:TE131509 ADA131347:ADA131509 AMW131347:AMW131509 AWS131347:AWS131509 BGO131347:BGO131509 BQK131347:BQK131509 CAG131347:CAG131509 CKC131347:CKC131509 CTY131347:CTY131509 DDU131347:DDU131509 DNQ131347:DNQ131509 DXM131347:DXM131509 EHI131347:EHI131509 ERE131347:ERE131509 FBA131347:FBA131509 FKW131347:FKW131509 FUS131347:FUS131509 GEO131347:GEO131509 GOK131347:GOK131509 GYG131347:GYG131509 HIC131347:HIC131509 HRY131347:HRY131509 IBU131347:IBU131509 ILQ131347:ILQ131509 IVM131347:IVM131509 JFI131347:JFI131509 JPE131347:JPE131509 JZA131347:JZA131509 KIW131347:KIW131509 KSS131347:KSS131509 LCO131347:LCO131509 LMK131347:LMK131509 LWG131347:LWG131509 MGC131347:MGC131509 MPY131347:MPY131509 MZU131347:MZU131509 NJQ131347:NJQ131509 NTM131347:NTM131509 ODI131347:ODI131509 ONE131347:ONE131509 OXA131347:OXA131509 PGW131347:PGW131509 PQS131347:PQS131509 QAO131347:QAO131509 QKK131347:QKK131509 QUG131347:QUG131509 REC131347:REC131509 RNY131347:RNY131509 RXU131347:RXU131509 SHQ131347:SHQ131509 SRM131347:SRM131509 TBI131347:TBI131509 TLE131347:TLE131509 TVA131347:TVA131509 UEW131347:UEW131509 UOS131347:UOS131509 UYO131347:UYO131509 VIK131347:VIK131509 VSG131347:VSG131509 WCC131347:WCC131509 WLY131347:WLY131509 WVU131347:WVU131509 JI196883:JI197045 TE196883:TE197045 ADA196883:ADA197045 AMW196883:AMW197045 AWS196883:AWS197045 BGO196883:BGO197045 BQK196883:BQK197045 CAG196883:CAG197045 CKC196883:CKC197045 CTY196883:CTY197045 DDU196883:DDU197045 DNQ196883:DNQ197045 DXM196883:DXM197045 EHI196883:EHI197045 ERE196883:ERE197045 FBA196883:FBA197045 FKW196883:FKW197045 FUS196883:FUS197045 GEO196883:GEO197045 GOK196883:GOK197045 GYG196883:GYG197045 HIC196883:HIC197045 HRY196883:HRY197045 IBU196883:IBU197045 ILQ196883:ILQ197045 IVM196883:IVM197045 JFI196883:JFI197045 JPE196883:JPE197045 JZA196883:JZA197045 KIW196883:KIW197045 KSS196883:KSS197045 LCO196883:LCO197045 LMK196883:LMK197045 LWG196883:LWG197045 MGC196883:MGC197045 MPY196883:MPY197045 MZU196883:MZU197045 NJQ196883:NJQ197045 NTM196883:NTM197045 ODI196883:ODI197045 ONE196883:ONE197045 OXA196883:OXA197045 PGW196883:PGW197045 PQS196883:PQS197045 QAO196883:QAO197045 QKK196883:QKK197045 QUG196883:QUG197045 REC196883:REC197045 RNY196883:RNY197045 RXU196883:RXU197045 SHQ196883:SHQ197045 SRM196883:SRM197045 TBI196883:TBI197045 TLE196883:TLE197045 TVA196883:TVA197045 UEW196883:UEW197045 UOS196883:UOS197045 UYO196883:UYO197045 VIK196883:VIK197045 VSG196883:VSG197045 WCC196883:WCC197045 WLY196883:WLY197045 WVU196883:WVU197045 JI262419:JI262581 TE262419:TE262581 ADA262419:ADA262581 AMW262419:AMW262581 AWS262419:AWS262581 BGO262419:BGO262581 BQK262419:BQK262581 CAG262419:CAG262581 CKC262419:CKC262581 CTY262419:CTY262581 DDU262419:DDU262581 DNQ262419:DNQ262581 DXM262419:DXM262581 EHI262419:EHI262581 ERE262419:ERE262581 FBA262419:FBA262581 FKW262419:FKW262581 FUS262419:FUS262581 GEO262419:GEO262581 GOK262419:GOK262581 GYG262419:GYG262581 HIC262419:HIC262581 HRY262419:HRY262581 IBU262419:IBU262581 ILQ262419:ILQ262581 IVM262419:IVM262581 JFI262419:JFI262581 JPE262419:JPE262581 JZA262419:JZA262581 KIW262419:KIW262581 KSS262419:KSS262581 LCO262419:LCO262581 LMK262419:LMK262581 LWG262419:LWG262581 MGC262419:MGC262581 MPY262419:MPY262581 MZU262419:MZU262581 NJQ262419:NJQ262581 NTM262419:NTM262581 ODI262419:ODI262581 ONE262419:ONE262581 OXA262419:OXA262581 PGW262419:PGW262581 PQS262419:PQS262581 QAO262419:QAO262581 QKK262419:QKK262581 QUG262419:QUG262581 REC262419:REC262581 RNY262419:RNY262581 RXU262419:RXU262581 SHQ262419:SHQ262581 SRM262419:SRM262581 TBI262419:TBI262581 TLE262419:TLE262581 TVA262419:TVA262581 UEW262419:UEW262581 UOS262419:UOS262581 UYO262419:UYO262581 VIK262419:VIK262581 VSG262419:VSG262581 WCC262419:WCC262581 WLY262419:WLY262581 WVU262419:WVU262581 JI327955:JI328117 TE327955:TE328117 ADA327955:ADA328117 AMW327955:AMW328117 AWS327955:AWS328117 BGO327955:BGO328117 BQK327955:BQK328117 CAG327955:CAG328117 CKC327955:CKC328117 CTY327955:CTY328117 DDU327955:DDU328117 DNQ327955:DNQ328117 DXM327955:DXM328117 EHI327955:EHI328117 ERE327955:ERE328117 FBA327955:FBA328117 FKW327955:FKW328117 FUS327955:FUS328117 GEO327955:GEO328117 GOK327955:GOK328117 GYG327955:GYG328117 HIC327955:HIC328117 HRY327955:HRY328117 IBU327955:IBU328117 ILQ327955:ILQ328117 IVM327955:IVM328117 JFI327955:JFI328117 JPE327955:JPE328117 JZA327955:JZA328117 KIW327955:KIW328117 KSS327955:KSS328117 LCO327955:LCO328117 LMK327955:LMK328117 LWG327955:LWG328117 MGC327955:MGC328117 MPY327955:MPY328117 MZU327955:MZU328117 NJQ327955:NJQ328117 NTM327955:NTM328117 ODI327955:ODI328117 ONE327955:ONE328117 OXA327955:OXA328117 PGW327955:PGW328117 PQS327955:PQS328117 QAO327955:QAO328117 QKK327955:QKK328117 QUG327955:QUG328117 REC327955:REC328117 RNY327955:RNY328117 RXU327955:RXU328117 SHQ327955:SHQ328117 SRM327955:SRM328117 TBI327955:TBI328117 TLE327955:TLE328117 TVA327955:TVA328117 UEW327955:UEW328117 UOS327955:UOS328117 UYO327955:UYO328117 VIK327955:VIK328117 VSG327955:VSG328117 WCC327955:WCC328117 WLY327955:WLY328117 WVU327955:WVU328117 JI393491:JI393653 TE393491:TE393653 ADA393491:ADA393653 AMW393491:AMW393653 AWS393491:AWS393653 BGO393491:BGO393653 BQK393491:BQK393653 CAG393491:CAG393653 CKC393491:CKC393653 CTY393491:CTY393653 DDU393491:DDU393653 DNQ393491:DNQ393653 DXM393491:DXM393653 EHI393491:EHI393653 ERE393491:ERE393653 FBA393491:FBA393653 FKW393491:FKW393653 FUS393491:FUS393653 GEO393491:GEO393653 GOK393491:GOK393653 GYG393491:GYG393653 HIC393491:HIC393653 HRY393491:HRY393653 IBU393491:IBU393653 ILQ393491:ILQ393653 IVM393491:IVM393653 JFI393491:JFI393653 JPE393491:JPE393653 JZA393491:JZA393653 KIW393491:KIW393653 KSS393491:KSS393653 LCO393491:LCO393653 LMK393491:LMK393653 LWG393491:LWG393653 MGC393491:MGC393653 MPY393491:MPY393653 MZU393491:MZU393653 NJQ393491:NJQ393653 NTM393491:NTM393653 ODI393491:ODI393653 ONE393491:ONE393653 OXA393491:OXA393653 PGW393491:PGW393653 PQS393491:PQS393653 QAO393491:QAO393653 QKK393491:QKK393653 QUG393491:QUG393653 REC393491:REC393653 RNY393491:RNY393653 RXU393491:RXU393653 SHQ393491:SHQ393653 SRM393491:SRM393653 TBI393491:TBI393653 TLE393491:TLE393653 TVA393491:TVA393653 UEW393491:UEW393653 UOS393491:UOS393653 UYO393491:UYO393653 VIK393491:VIK393653 VSG393491:VSG393653 WCC393491:WCC393653 WLY393491:WLY393653 WVU393491:WVU393653 JI459027:JI459189 TE459027:TE459189 ADA459027:ADA459189 AMW459027:AMW459189 AWS459027:AWS459189 BGO459027:BGO459189 BQK459027:BQK459189 CAG459027:CAG459189 CKC459027:CKC459189 CTY459027:CTY459189 DDU459027:DDU459189 DNQ459027:DNQ459189 DXM459027:DXM459189 EHI459027:EHI459189 ERE459027:ERE459189 FBA459027:FBA459189 FKW459027:FKW459189 FUS459027:FUS459189 GEO459027:GEO459189 GOK459027:GOK459189 GYG459027:GYG459189 HIC459027:HIC459189 HRY459027:HRY459189 IBU459027:IBU459189 ILQ459027:ILQ459189 IVM459027:IVM459189 JFI459027:JFI459189 JPE459027:JPE459189 JZA459027:JZA459189 KIW459027:KIW459189 KSS459027:KSS459189 LCO459027:LCO459189 LMK459027:LMK459189 LWG459027:LWG459189 MGC459027:MGC459189 MPY459027:MPY459189 MZU459027:MZU459189 NJQ459027:NJQ459189 NTM459027:NTM459189 ODI459027:ODI459189 ONE459027:ONE459189 OXA459027:OXA459189 PGW459027:PGW459189 PQS459027:PQS459189 QAO459027:QAO459189 QKK459027:QKK459189 QUG459027:QUG459189 REC459027:REC459189 RNY459027:RNY459189 RXU459027:RXU459189 SHQ459027:SHQ459189 SRM459027:SRM459189 TBI459027:TBI459189 TLE459027:TLE459189 TVA459027:TVA459189 UEW459027:UEW459189 UOS459027:UOS459189 UYO459027:UYO459189 VIK459027:VIK459189 VSG459027:VSG459189 WCC459027:WCC459189 WLY459027:WLY459189 WVU459027:WVU459189 JI524563:JI524725 TE524563:TE524725 ADA524563:ADA524725 AMW524563:AMW524725 AWS524563:AWS524725 BGO524563:BGO524725 BQK524563:BQK524725 CAG524563:CAG524725 CKC524563:CKC524725 CTY524563:CTY524725 DDU524563:DDU524725 DNQ524563:DNQ524725 DXM524563:DXM524725 EHI524563:EHI524725 ERE524563:ERE524725 FBA524563:FBA524725 FKW524563:FKW524725 FUS524563:FUS524725 GEO524563:GEO524725 GOK524563:GOK524725 GYG524563:GYG524725 HIC524563:HIC524725 HRY524563:HRY524725 IBU524563:IBU524725 ILQ524563:ILQ524725 IVM524563:IVM524725 JFI524563:JFI524725 JPE524563:JPE524725 JZA524563:JZA524725 KIW524563:KIW524725 KSS524563:KSS524725 LCO524563:LCO524725 LMK524563:LMK524725 LWG524563:LWG524725 MGC524563:MGC524725 MPY524563:MPY524725 MZU524563:MZU524725 NJQ524563:NJQ524725 NTM524563:NTM524725 ODI524563:ODI524725 ONE524563:ONE524725 OXA524563:OXA524725 PGW524563:PGW524725 PQS524563:PQS524725 QAO524563:QAO524725 QKK524563:QKK524725 QUG524563:QUG524725 REC524563:REC524725 RNY524563:RNY524725 RXU524563:RXU524725 SHQ524563:SHQ524725 SRM524563:SRM524725 TBI524563:TBI524725 TLE524563:TLE524725 TVA524563:TVA524725 UEW524563:UEW524725 UOS524563:UOS524725 UYO524563:UYO524725 VIK524563:VIK524725 VSG524563:VSG524725 WCC524563:WCC524725 WLY524563:WLY524725 WVU524563:WVU524725 JI590099:JI590261 TE590099:TE590261 ADA590099:ADA590261 AMW590099:AMW590261 AWS590099:AWS590261 BGO590099:BGO590261 BQK590099:BQK590261 CAG590099:CAG590261 CKC590099:CKC590261 CTY590099:CTY590261 DDU590099:DDU590261 DNQ590099:DNQ590261 DXM590099:DXM590261 EHI590099:EHI590261 ERE590099:ERE590261 FBA590099:FBA590261 FKW590099:FKW590261 FUS590099:FUS590261 GEO590099:GEO590261 GOK590099:GOK590261 GYG590099:GYG590261 HIC590099:HIC590261 HRY590099:HRY590261 IBU590099:IBU590261 ILQ590099:ILQ590261 IVM590099:IVM590261 JFI590099:JFI590261 JPE590099:JPE590261 JZA590099:JZA590261 KIW590099:KIW590261 KSS590099:KSS590261 LCO590099:LCO590261 LMK590099:LMK590261 LWG590099:LWG590261 MGC590099:MGC590261 MPY590099:MPY590261 MZU590099:MZU590261 NJQ590099:NJQ590261 NTM590099:NTM590261 ODI590099:ODI590261 ONE590099:ONE590261 OXA590099:OXA590261 PGW590099:PGW590261 PQS590099:PQS590261 QAO590099:QAO590261 QKK590099:QKK590261 QUG590099:QUG590261 REC590099:REC590261 RNY590099:RNY590261 RXU590099:RXU590261 SHQ590099:SHQ590261 SRM590099:SRM590261 TBI590099:TBI590261 TLE590099:TLE590261 TVA590099:TVA590261 UEW590099:UEW590261 UOS590099:UOS590261 UYO590099:UYO590261 VIK590099:VIK590261 VSG590099:VSG590261 WCC590099:WCC590261 WLY590099:WLY590261 WVU590099:WVU590261 JI655635:JI655797 TE655635:TE655797 ADA655635:ADA655797 AMW655635:AMW655797 AWS655635:AWS655797 BGO655635:BGO655797 BQK655635:BQK655797 CAG655635:CAG655797 CKC655635:CKC655797 CTY655635:CTY655797 DDU655635:DDU655797 DNQ655635:DNQ655797 DXM655635:DXM655797 EHI655635:EHI655797 ERE655635:ERE655797 FBA655635:FBA655797 FKW655635:FKW655797 FUS655635:FUS655797 GEO655635:GEO655797 GOK655635:GOK655797 GYG655635:GYG655797 HIC655635:HIC655797 HRY655635:HRY655797 IBU655635:IBU655797 ILQ655635:ILQ655797 IVM655635:IVM655797 JFI655635:JFI655797 JPE655635:JPE655797 JZA655635:JZA655797 KIW655635:KIW655797 KSS655635:KSS655797 LCO655635:LCO655797 LMK655635:LMK655797 LWG655635:LWG655797 MGC655635:MGC655797 MPY655635:MPY655797 MZU655635:MZU655797 NJQ655635:NJQ655797 NTM655635:NTM655797 ODI655635:ODI655797 ONE655635:ONE655797 OXA655635:OXA655797 PGW655635:PGW655797 PQS655635:PQS655797 QAO655635:QAO655797 QKK655635:QKK655797 QUG655635:QUG655797 REC655635:REC655797 RNY655635:RNY655797 RXU655635:RXU655797 SHQ655635:SHQ655797 SRM655635:SRM655797 TBI655635:TBI655797 TLE655635:TLE655797 TVA655635:TVA655797 UEW655635:UEW655797 UOS655635:UOS655797 UYO655635:UYO655797 VIK655635:VIK655797 VSG655635:VSG655797 WCC655635:WCC655797 WLY655635:WLY655797 WVU655635:WVU655797 JI721171:JI721333 TE721171:TE721333 ADA721171:ADA721333 AMW721171:AMW721333 AWS721171:AWS721333 BGO721171:BGO721333 BQK721171:BQK721333 CAG721171:CAG721333 CKC721171:CKC721333 CTY721171:CTY721333 DDU721171:DDU721333 DNQ721171:DNQ721333 DXM721171:DXM721333 EHI721171:EHI721333 ERE721171:ERE721333 FBA721171:FBA721333 FKW721171:FKW721333 FUS721171:FUS721333 GEO721171:GEO721333 GOK721171:GOK721333 GYG721171:GYG721333 HIC721171:HIC721333 HRY721171:HRY721333 IBU721171:IBU721333 ILQ721171:ILQ721333 IVM721171:IVM721333 JFI721171:JFI721333 JPE721171:JPE721333 JZA721171:JZA721333 KIW721171:KIW721333 KSS721171:KSS721333 LCO721171:LCO721333 LMK721171:LMK721333 LWG721171:LWG721333 MGC721171:MGC721333 MPY721171:MPY721333 MZU721171:MZU721333 NJQ721171:NJQ721333 NTM721171:NTM721333 ODI721171:ODI721333 ONE721171:ONE721333 OXA721171:OXA721333 PGW721171:PGW721333 PQS721171:PQS721333 QAO721171:QAO721333 QKK721171:QKK721333 QUG721171:QUG721333 REC721171:REC721333 RNY721171:RNY721333 RXU721171:RXU721333 SHQ721171:SHQ721333 SRM721171:SRM721333 TBI721171:TBI721333 TLE721171:TLE721333 TVA721171:TVA721333 UEW721171:UEW721333 UOS721171:UOS721333 UYO721171:UYO721333 VIK721171:VIK721333 VSG721171:VSG721333 WCC721171:WCC721333 WLY721171:WLY721333 WVU721171:WVU721333 JI786707:JI786869 TE786707:TE786869 ADA786707:ADA786869 AMW786707:AMW786869 AWS786707:AWS786869 BGO786707:BGO786869 BQK786707:BQK786869 CAG786707:CAG786869 CKC786707:CKC786869 CTY786707:CTY786869 DDU786707:DDU786869 DNQ786707:DNQ786869 DXM786707:DXM786869 EHI786707:EHI786869 ERE786707:ERE786869 FBA786707:FBA786869 FKW786707:FKW786869 FUS786707:FUS786869 GEO786707:GEO786869 GOK786707:GOK786869 GYG786707:GYG786869 HIC786707:HIC786869 HRY786707:HRY786869 IBU786707:IBU786869 ILQ786707:ILQ786869 IVM786707:IVM786869 JFI786707:JFI786869 JPE786707:JPE786869 JZA786707:JZA786869 KIW786707:KIW786869 KSS786707:KSS786869 LCO786707:LCO786869 LMK786707:LMK786869 LWG786707:LWG786869 MGC786707:MGC786869 MPY786707:MPY786869 MZU786707:MZU786869 NJQ786707:NJQ786869 NTM786707:NTM786869 ODI786707:ODI786869 ONE786707:ONE786869 OXA786707:OXA786869 PGW786707:PGW786869 PQS786707:PQS786869 QAO786707:QAO786869 QKK786707:QKK786869 QUG786707:QUG786869 REC786707:REC786869 RNY786707:RNY786869 RXU786707:RXU786869 SHQ786707:SHQ786869 SRM786707:SRM786869 TBI786707:TBI786869 TLE786707:TLE786869 TVA786707:TVA786869 UEW786707:UEW786869 UOS786707:UOS786869 UYO786707:UYO786869 VIK786707:VIK786869 VSG786707:VSG786869 WCC786707:WCC786869 WLY786707:WLY786869 WVU786707:WVU786869 JI852243:JI852405 TE852243:TE852405 ADA852243:ADA852405 AMW852243:AMW852405 AWS852243:AWS852405 BGO852243:BGO852405 BQK852243:BQK852405 CAG852243:CAG852405 CKC852243:CKC852405 CTY852243:CTY852405 DDU852243:DDU852405 DNQ852243:DNQ852405 DXM852243:DXM852405 EHI852243:EHI852405 ERE852243:ERE852405 FBA852243:FBA852405 FKW852243:FKW852405 FUS852243:FUS852405 GEO852243:GEO852405 GOK852243:GOK852405 GYG852243:GYG852405 HIC852243:HIC852405 HRY852243:HRY852405 IBU852243:IBU852405 ILQ852243:ILQ852405 IVM852243:IVM852405 JFI852243:JFI852405 JPE852243:JPE852405 JZA852243:JZA852405 KIW852243:KIW852405 KSS852243:KSS852405 LCO852243:LCO852405 LMK852243:LMK852405 LWG852243:LWG852405 MGC852243:MGC852405 MPY852243:MPY852405 MZU852243:MZU852405 NJQ852243:NJQ852405 NTM852243:NTM852405 ODI852243:ODI852405 ONE852243:ONE852405 OXA852243:OXA852405 PGW852243:PGW852405 PQS852243:PQS852405 QAO852243:QAO852405 QKK852243:QKK852405 QUG852243:QUG852405 REC852243:REC852405 RNY852243:RNY852405 RXU852243:RXU852405 SHQ852243:SHQ852405 SRM852243:SRM852405 TBI852243:TBI852405 TLE852243:TLE852405 TVA852243:TVA852405 UEW852243:UEW852405 UOS852243:UOS852405 UYO852243:UYO852405 VIK852243:VIK852405 VSG852243:VSG852405 WCC852243:WCC852405 WLY852243:WLY852405 WVU852243:WVU852405 JI917779:JI917941 TE917779:TE917941 ADA917779:ADA917941 AMW917779:AMW917941 AWS917779:AWS917941 BGO917779:BGO917941 BQK917779:BQK917941 CAG917779:CAG917941 CKC917779:CKC917941 CTY917779:CTY917941 DDU917779:DDU917941 DNQ917779:DNQ917941 DXM917779:DXM917941 EHI917779:EHI917941 ERE917779:ERE917941 FBA917779:FBA917941 FKW917779:FKW917941 FUS917779:FUS917941 GEO917779:GEO917941 GOK917779:GOK917941 GYG917779:GYG917941 HIC917779:HIC917941 HRY917779:HRY917941 IBU917779:IBU917941 ILQ917779:ILQ917941 IVM917779:IVM917941 JFI917779:JFI917941 JPE917779:JPE917941 JZA917779:JZA917941 KIW917779:KIW917941 KSS917779:KSS917941 LCO917779:LCO917941 LMK917779:LMK917941 LWG917779:LWG917941 MGC917779:MGC917941 MPY917779:MPY917941 MZU917779:MZU917941 NJQ917779:NJQ917941 NTM917779:NTM917941 ODI917779:ODI917941 ONE917779:ONE917941 OXA917779:OXA917941 PGW917779:PGW917941 PQS917779:PQS917941 QAO917779:QAO917941 QKK917779:QKK917941 QUG917779:QUG917941 REC917779:REC917941 RNY917779:RNY917941 RXU917779:RXU917941 SHQ917779:SHQ917941 SRM917779:SRM917941 TBI917779:TBI917941 TLE917779:TLE917941 TVA917779:TVA917941 UEW917779:UEW917941 UOS917779:UOS917941 UYO917779:UYO917941 VIK917779:VIK917941 VSG917779:VSG917941 WCC917779:WCC917941 WLY917779:WLY917941 WVU917779:WVU917941 JI983315:JI983477 TE983315:TE983477 ADA983315:ADA983477 AMW983315:AMW983477 AWS983315:AWS983477 BGO983315:BGO983477 BQK983315:BQK983477 CAG983315:CAG983477 CKC983315:CKC983477 CTY983315:CTY983477 DDU983315:DDU983477 DNQ983315:DNQ983477 DXM983315:DXM983477 EHI983315:EHI983477 ERE983315:ERE983477 FBA983315:FBA983477 FKW983315:FKW983477 FUS983315:FUS983477 GEO983315:GEO983477 GOK983315:GOK983477 GYG983315:GYG983477 HIC983315:HIC983477 HRY983315:HRY983477 IBU983315:IBU983477 ILQ983315:ILQ983477 IVM983315:IVM983477 JFI983315:JFI983477 JPE983315:JPE983477 JZA983315:JZA983477 KIW983315:KIW983477 KSS983315:KSS983477 LCO983315:LCO983477 LMK983315:LMK983477 LWG983315:LWG983477 MGC983315:MGC983477 MPY983315:MPY983477 MZU983315:MZU983477 NJQ983315:NJQ983477 NTM983315:NTM983477 ODI983315:ODI983477 ONE983315:ONE983477 OXA983315:OXA983477 PGW983315:PGW983477 PQS983315:PQS983477 QAO983315:QAO983477 QKK983315:QKK983477 QUG983315:QUG983477 REC983315:REC983477 RNY983315:RNY983477 RXU983315:RXU983477 SHQ983315:SHQ983477 SRM983315:SRM983477 TBI983315:TBI983477 TLE983315:TLE983477 TVA983315:TVA983477 UEW983315:UEW983477 UOS983315:UOS983477 UYO983315:UYO983477 VIK983315:VIK983477 VSG983315:VSG983477 WCC983315:WCC983477 WLY983315:WLY983477 WVU983315:WVU983477 JI66008:JI66025 TE66008:TE66025 ADA66008:ADA66025 AMW66008:AMW66025 AWS66008:AWS66025 BGO66008:BGO66025 BQK66008:BQK66025 CAG66008:CAG66025 CKC66008:CKC66025 CTY66008:CTY66025 DDU66008:DDU66025 DNQ66008:DNQ66025 DXM66008:DXM66025 EHI66008:EHI66025 ERE66008:ERE66025 FBA66008:FBA66025 FKW66008:FKW66025 FUS66008:FUS66025 GEO66008:GEO66025 GOK66008:GOK66025 GYG66008:GYG66025 HIC66008:HIC66025 HRY66008:HRY66025 IBU66008:IBU66025 ILQ66008:ILQ66025 IVM66008:IVM66025 JFI66008:JFI66025 JPE66008:JPE66025 JZA66008:JZA66025 KIW66008:KIW66025 KSS66008:KSS66025 LCO66008:LCO66025 LMK66008:LMK66025 LWG66008:LWG66025 MGC66008:MGC66025 MPY66008:MPY66025 MZU66008:MZU66025 NJQ66008:NJQ66025 NTM66008:NTM66025 ODI66008:ODI66025 ONE66008:ONE66025 OXA66008:OXA66025 PGW66008:PGW66025 PQS66008:PQS66025 QAO66008:QAO66025 QKK66008:QKK66025 QUG66008:QUG66025 REC66008:REC66025 RNY66008:RNY66025 RXU66008:RXU66025 SHQ66008:SHQ66025 SRM66008:SRM66025 TBI66008:TBI66025 TLE66008:TLE66025 TVA66008:TVA66025 UEW66008:UEW66025 UOS66008:UOS66025 UYO66008:UYO66025 VIK66008:VIK66025 VSG66008:VSG66025 WCC66008:WCC66025 WLY66008:WLY66025 WVU66008:WVU66025 JI131544:JI131561 TE131544:TE131561 ADA131544:ADA131561 AMW131544:AMW131561 AWS131544:AWS131561 BGO131544:BGO131561 BQK131544:BQK131561 CAG131544:CAG131561 CKC131544:CKC131561 CTY131544:CTY131561 DDU131544:DDU131561 DNQ131544:DNQ131561 DXM131544:DXM131561 EHI131544:EHI131561 ERE131544:ERE131561 FBA131544:FBA131561 FKW131544:FKW131561 FUS131544:FUS131561 GEO131544:GEO131561 GOK131544:GOK131561 GYG131544:GYG131561 HIC131544:HIC131561 HRY131544:HRY131561 IBU131544:IBU131561 ILQ131544:ILQ131561 IVM131544:IVM131561 JFI131544:JFI131561 JPE131544:JPE131561 JZA131544:JZA131561 KIW131544:KIW131561 KSS131544:KSS131561 LCO131544:LCO131561 LMK131544:LMK131561 LWG131544:LWG131561 MGC131544:MGC131561 MPY131544:MPY131561 MZU131544:MZU131561 NJQ131544:NJQ131561 NTM131544:NTM131561 ODI131544:ODI131561 ONE131544:ONE131561 OXA131544:OXA131561 PGW131544:PGW131561 PQS131544:PQS131561 QAO131544:QAO131561 QKK131544:QKK131561 QUG131544:QUG131561 REC131544:REC131561 RNY131544:RNY131561 RXU131544:RXU131561 SHQ131544:SHQ131561 SRM131544:SRM131561 TBI131544:TBI131561 TLE131544:TLE131561 TVA131544:TVA131561 UEW131544:UEW131561 UOS131544:UOS131561 UYO131544:UYO131561 VIK131544:VIK131561 VSG131544:VSG131561 WCC131544:WCC131561 WLY131544:WLY131561 WVU131544:WVU131561 JI197080:JI197097 TE197080:TE197097 ADA197080:ADA197097 AMW197080:AMW197097 AWS197080:AWS197097 BGO197080:BGO197097 BQK197080:BQK197097 CAG197080:CAG197097 CKC197080:CKC197097 CTY197080:CTY197097 DDU197080:DDU197097 DNQ197080:DNQ197097 DXM197080:DXM197097 EHI197080:EHI197097 ERE197080:ERE197097 FBA197080:FBA197097 FKW197080:FKW197097 FUS197080:FUS197097 GEO197080:GEO197097 GOK197080:GOK197097 GYG197080:GYG197097 HIC197080:HIC197097 HRY197080:HRY197097 IBU197080:IBU197097 ILQ197080:ILQ197097 IVM197080:IVM197097 JFI197080:JFI197097 JPE197080:JPE197097 JZA197080:JZA197097 KIW197080:KIW197097 KSS197080:KSS197097 LCO197080:LCO197097 LMK197080:LMK197097 LWG197080:LWG197097 MGC197080:MGC197097 MPY197080:MPY197097 MZU197080:MZU197097 NJQ197080:NJQ197097 NTM197080:NTM197097 ODI197080:ODI197097 ONE197080:ONE197097 OXA197080:OXA197097 PGW197080:PGW197097 PQS197080:PQS197097 QAO197080:QAO197097 QKK197080:QKK197097 QUG197080:QUG197097 REC197080:REC197097 RNY197080:RNY197097 RXU197080:RXU197097 SHQ197080:SHQ197097 SRM197080:SRM197097 TBI197080:TBI197097 TLE197080:TLE197097 TVA197080:TVA197097 UEW197080:UEW197097 UOS197080:UOS197097 UYO197080:UYO197097 VIK197080:VIK197097 VSG197080:VSG197097 WCC197080:WCC197097 WLY197080:WLY197097 WVU197080:WVU197097 JI262616:JI262633 TE262616:TE262633 ADA262616:ADA262633 AMW262616:AMW262633 AWS262616:AWS262633 BGO262616:BGO262633 BQK262616:BQK262633 CAG262616:CAG262633 CKC262616:CKC262633 CTY262616:CTY262633 DDU262616:DDU262633 DNQ262616:DNQ262633 DXM262616:DXM262633 EHI262616:EHI262633 ERE262616:ERE262633 FBA262616:FBA262633 FKW262616:FKW262633 FUS262616:FUS262633 GEO262616:GEO262633 GOK262616:GOK262633 GYG262616:GYG262633 HIC262616:HIC262633 HRY262616:HRY262633 IBU262616:IBU262633 ILQ262616:ILQ262633 IVM262616:IVM262633 JFI262616:JFI262633 JPE262616:JPE262633 JZA262616:JZA262633 KIW262616:KIW262633 KSS262616:KSS262633 LCO262616:LCO262633 LMK262616:LMK262633 LWG262616:LWG262633 MGC262616:MGC262633 MPY262616:MPY262633 MZU262616:MZU262633 NJQ262616:NJQ262633 NTM262616:NTM262633 ODI262616:ODI262633 ONE262616:ONE262633 OXA262616:OXA262633 PGW262616:PGW262633 PQS262616:PQS262633 QAO262616:QAO262633 QKK262616:QKK262633 QUG262616:QUG262633 REC262616:REC262633 RNY262616:RNY262633 RXU262616:RXU262633 SHQ262616:SHQ262633 SRM262616:SRM262633 TBI262616:TBI262633 TLE262616:TLE262633 TVA262616:TVA262633 UEW262616:UEW262633 UOS262616:UOS262633 UYO262616:UYO262633 VIK262616:VIK262633 VSG262616:VSG262633 WCC262616:WCC262633 WLY262616:WLY262633 WVU262616:WVU262633 JI328152:JI328169 TE328152:TE328169 ADA328152:ADA328169 AMW328152:AMW328169 AWS328152:AWS328169 BGO328152:BGO328169 BQK328152:BQK328169 CAG328152:CAG328169 CKC328152:CKC328169 CTY328152:CTY328169 DDU328152:DDU328169 DNQ328152:DNQ328169 DXM328152:DXM328169 EHI328152:EHI328169 ERE328152:ERE328169 FBA328152:FBA328169 FKW328152:FKW328169 FUS328152:FUS328169 GEO328152:GEO328169 GOK328152:GOK328169 GYG328152:GYG328169 HIC328152:HIC328169 HRY328152:HRY328169 IBU328152:IBU328169 ILQ328152:ILQ328169 IVM328152:IVM328169 JFI328152:JFI328169 JPE328152:JPE328169 JZA328152:JZA328169 KIW328152:KIW328169 KSS328152:KSS328169 LCO328152:LCO328169 LMK328152:LMK328169 LWG328152:LWG328169 MGC328152:MGC328169 MPY328152:MPY328169 MZU328152:MZU328169 NJQ328152:NJQ328169 NTM328152:NTM328169 ODI328152:ODI328169 ONE328152:ONE328169 OXA328152:OXA328169 PGW328152:PGW328169 PQS328152:PQS328169 QAO328152:QAO328169 QKK328152:QKK328169 QUG328152:QUG328169 REC328152:REC328169 RNY328152:RNY328169 RXU328152:RXU328169 SHQ328152:SHQ328169 SRM328152:SRM328169 TBI328152:TBI328169 TLE328152:TLE328169 TVA328152:TVA328169 UEW328152:UEW328169 UOS328152:UOS328169 UYO328152:UYO328169 VIK328152:VIK328169 VSG328152:VSG328169 WCC328152:WCC328169 WLY328152:WLY328169 WVU328152:WVU328169 JI393688:JI393705 TE393688:TE393705 ADA393688:ADA393705 AMW393688:AMW393705 AWS393688:AWS393705 BGO393688:BGO393705 BQK393688:BQK393705 CAG393688:CAG393705 CKC393688:CKC393705 CTY393688:CTY393705 DDU393688:DDU393705 DNQ393688:DNQ393705 DXM393688:DXM393705 EHI393688:EHI393705 ERE393688:ERE393705 FBA393688:FBA393705 FKW393688:FKW393705 FUS393688:FUS393705 GEO393688:GEO393705 GOK393688:GOK393705 GYG393688:GYG393705 HIC393688:HIC393705 HRY393688:HRY393705 IBU393688:IBU393705 ILQ393688:ILQ393705 IVM393688:IVM393705 JFI393688:JFI393705 JPE393688:JPE393705 JZA393688:JZA393705 KIW393688:KIW393705 KSS393688:KSS393705 LCO393688:LCO393705 LMK393688:LMK393705 LWG393688:LWG393705 MGC393688:MGC393705 MPY393688:MPY393705 MZU393688:MZU393705 NJQ393688:NJQ393705 NTM393688:NTM393705 ODI393688:ODI393705 ONE393688:ONE393705 OXA393688:OXA393705 PGW393688:PGW393705 PQS393688:PQS393705 QAO393688:QAO393705 QKK393688:QKK393705 QUG393688:QUG393705 REC393688:REC393705 RNY393688:RNY393705 RXU393688:RXU393705 SHQ393688:SHQ393705 SRM393688:SRM393705 TBI393688:TBI393705 TLE393688:TLE393705 TVA393688:TVA393705 UEW393688:UEW393705 UOS393688:UOS393705 UYO393688:UYO393705 VIK393688:VIK393705 VSG393688:VSG393705 WCC393688:WCC393705 WLY393688:WLY393705 WVU393688:WVU393705 JI459224:JI459241 TE459224:TE459241 ADA459224:ADA459241 AMW459224:AMW459241 AWS459224:AWS459241 BGO459224:BGO459241 BQK459224:BQK459241 CAG459224:CAG459241 CKC459224:CKC459241 CTY459224:CTY459241 DDU459224:DDU459241 DNQ459224:DNQ459241 DXM459224:DXM459241 EHI459224:EHI459241 ERE459224:ERE459241 FBA459224:FBA459241 FKW459224:FKW459241 FUS459224:FUS459241 GEO459224:GEO459241 GOK459224:GOK459241 GYG459224:GYG459241 HIC459224:HIC459241 HRY459224:HRY459241 IBU459224:IBU459241 ILQ459224:ILQ459241 IVM459224:IVM459241 JFI459224:JFI459241 JPE459224:JPE459241 JZA459224:JZA459241 KIW459224:KIW459241 KSS459224:KSS459241 LCO459224:LCO459241 LMK459224:LMK459241 LWG459224:LWG459241 MGC459224:MGC459241 MPY459224:MPY459241 MZU459224:MZU459241 NJQ459224:NJQ459241 NTM459224:NTM459241 ODI459224:ODI459241 ONE459224:ONE459241 OXA459224:OXA459241 PGW459224:PGW459241 PQS459224:PQS459241 QAO459224:QAO459241 QKK459224:QKK459241 QUG459224:QUG459241 REC459224:REC459241 RNY459224:RNY459241 RXU459224:RXU459241 SHQ459224:SHQ459241 SRM459224:SRM459241 TBI459224:TBI459241 TLE459224:TLE459241 TVA459224:TVA459241 UEW459224:UEW459241 UOS459224:UOS459241 UYO459224:UYO459241 VIK459224:VIK459241 VSG459224:VSG459241 WCC459224:WCC459241 WLY459224:WLY459241 WVU459224:WVU459241 JI524760:JI524777 TE524760:TE524777 ADA524760:ADA524777 AMW524760:AMW524777 AWS524760:AWS524777 BGO524760:BGO524777 BQK524760:BQK524777 CAG524760:CAG524777 CKC524760:CKC524777 CTY524760:CTY524777 DDU524760:DDU524777 DNQ524760:DNQ524777 DXM524760:DXM524777 EHI524760:EHI524777 ERE524760:ERE524777 FBA524760:FBA524777 FKW524760:FKW524777 FUS524760:FUS524777 GEO524760:GEO524777 GOK524760:GOK524777 GYG524760:GYG524777 HIC524760:HIC524777 HRY524760:HRY524777 IBU524760:IBU524777 ILQ524760:ILQ524777 IVM524760:IVM524777 JFI524760:JFI524777 JPE524760:JPE524777 JZA524760:JZA524777 KIW524760:KIW524777 KSS524760:KSS524777 LCO524760:LCO524777 LMK524760:LMK524777 LWG524760:LWG524777 MGC524760:MGC524777 MPY524760:MPY524777 MZU524760:MZU524777 NJQ524760:NJQ524777 NTM524760:NTM524777 ODI524760:ODI524777 ONE524760:ONE524777 OXA524760:OXA524777 PGW524760:PGW524777 PQS524760:PQS524777 QAO524760:QAO524777 QKK524760:QKK524777 QUG524760:QUG524777 REC524760:REC524777 RNY524760:RNY524777 RXU524760:RXU524777 SHQ524760:SHQ524777 SRM524760:SRM524777 TBI524760:TBI524777 TLE524760:TLE524777 TVA524760:TVA524777 UEW524760:UEW524777 UOS524760:UOS524777 UYO524760:UYO524777 VIK524760:VIK524777 VSG524760:VSG524777 WCC524760:WCC524777 WLY524760:WLY524777 WVU524760:WVU524777 JI590296:JI590313 TE590296:TE590313 ADA590296:ADA590313 AMW590296:AMW590313 AWS590296:AWS590313 BGO590296:BGO590313 BQK590296:BQK590313 CAG590296:CAG590313 CKC590296:CKC590313 CTY590296:CTY590313 DDU590296:DDU590313 DNQ590296:DNQ590313 DXM590296:DXM590313 EHI590296:EHI590313 ERE590296:ERE590313 FBA590296:FBA590313 FKW590296:FKW590313 FUS590296:FUS590313 GEO590296:GEO590313 GOK590296:GOK590313 GYG590296:GYG590313 HIC590296:HIC590313 HRY590296:HRY590313 IBU590296:IBU590313 ILQ590296:ILQ590313 IVM590296:IVM590313 JFI590296:JFI590313 JPE590296:JPE590313 JZA590296:JZA590313 KIW590296:KIW590313 KSS590296:KSS590313 LCO590296:LCO590313 LMK590296:LMK590313 LWG590296:LWG590313 MGC590296:MGC590313 MPY590296:MPY590313 MZU590296:MZU590313 NJQ590296:NJQ590313 NTM590296:NTM590313 ODI590296:ODI590313 ONE590296:ONE590313 OXA590296:OXA590313 PGW590296:PGW590313 PQS590296:PQS590313 QAO590296:QAO590313 QKK590296:QKK590313 QUG590296:QUG590313 REC590296:REC590313 RNY590296:RNY590313 RXU590296:RXU590313 SHQ590296:SHQ590313 SRM590296:SRM590313 TBI590296:TBI590313 TLE590296:TLE590313 TVA590296:TVA590313 UEW590296:UEW590313 UOS590296:UOS590313 UYO590296:UYO590313 VIK590296:VIK590313 VSG590296:VSG590313 WCC590296:WCC590313 WLY590296:WLY590313 WVU590296:WVU590313 JI655832:JI655849 TE655832:TE655849 ADA655832:ADA655849 AMW655832:AMW655849 AWS655832:AWS655849 BGO655832:BGO655849 BQK655832:BQK655849 CAG655832:CAG655849 CKC655832:CKC655849 CTY655832:CTY655849 DDU655832:DDU655849 DNQ655832:DNQ655849 DXM655832:DXM655849 EHI655832:EHI655849 ERE655832:ERE655849 FBA655832:FBA655849 FKW655832:FKW655849 FUS655832:FUS655849 GEO655832:GEO655849 GOK655832:GOK655849 GYG655832:GYG655849 HIC655832:HIC655849 HRY655832:HRY655849 IBU655832:IBU655849 ILQ655832:ILQ655849 IVM655832:IVM655849 JFI655832:JFI655849 JPE655832:JPE655849 JZA655832:JZA655849 KIW655832:KIW655849 KSS655832:KSS655849 LCO655832:LCO655849 LMK655832:LMK655849 LWG655832:LWG655849 MGC655832:MGC655849 MPY655832:MPY655849 MZU655832:MZU655849 NJQ655832:NJQ655849 NTM655832:NTM655849 ODI655832:ODI655849 ONE655832:ONE655849 OXA655832:OXA655849 PGW655832:PGW655849 PQS655832:PQS655849 QAO655832:QAO655849 QKK655832:QKK655849 QUG655832:QUG655849 REC655832:REC655849 RNY655832:RNY655849 RXU655832:RXU655849 SHQ655832:SHQ655849 SRM655832:SRM655849 TBI655832:TBI655849 TLE655832:TLE655849 TVA655832:TVA655849 UEW655832:UEW655849 UOS655832:UOS655849 UYO655832:UYO655849 VIK655832:VIK655849 VSG655832:VSG655849 WCC655832:WCC655849 WLY655832:WLY655849 WVU655832:WVU655849 JI721368:JI721385 TE721368:TE721385 ADA721368:ADA721385 AMW721368:AMW721385 AWS721368:AWS721385 BGO721368:BGO721385 BQK721368:BQK721385 CAG721368:CAG721385 CKC721368:CKC721385 CTY721368:CTY721385 DDU721368:DDU721385 DNQ721368:DNQ721385 DXM721368:DXM721385 EHI721368:EHI721385 ERE721368:ERE721385 FBA721368:FBA721385 FKW721368:FKW721385 FUS721368:FUS721385 GEO721368:GEO721385 GOK721368:GOK721385 GYG721368:GYG721385 HIC721368:HIC721385 HRY721368:HRY721385 IBU721368:IBU721385 ILQ721368:ILQ721385 IVM721368:IVM721385 JFI721368:JFI721385 JPE721368:JPE721385 JZA721368:JZA721385 KIW721368:KIW721385 KSS721368:KSS721385 LCO721368:LCO721385 LMK721368:LMK721385 LWG721368:LWG721385 MGC721368:MGC721385 MPY721368:MPY721385 MZU721368:MZU721385 NJQ721368:NJQ721385 NTM721368:NTM721385 ODI721368:ODI721385 ONE721368:ONE721385 OXA721368:OXA721385 PGW721368:PGW721385 PQS721368:PQS721385 QAO721368:QAO721385 QKK721368:QKK721385 QUG721368:QUG721385 REC721368:REC721385 RNY721368:RNY721385 RXU721368:RXU721385 SHQ721368:SHQ721385 SRM721368:SRM721385 TBI721368:TBI721385 TLE721368:TLE721385 TVA721368:TVA721385 UEW721368:UEW721385 UOS721368:UOS721385 UYO721368:UYO721385 VIK721368:VIK721385 VSG721368:VSG721385 WCC721368:WCC721385 WLY721368:WLY721385 WVU721368:WVU721385 JI786904:JI786921 TE786904:TE786921 ADA786904:ADA786921 AMW786904:AMW786921 AWS786904:AWS786921 BGO786904:BGO786921 BQK786904:BQK786921 CAG786904:CAG786921 CKC786904:CKC786921 CTY786904:CTY786921 DDU786904:DDU786921 DNQ786904:DNQ786921 DXM786904:DXM786921 EHI786904:EHI786921 ERE786904:ERE786921 FBA786904:FBA786921 FKW786904:FKW786921 FUS786904:FUS786921 GEO786904:GEO786921 GOK786904:GOK786921 GYG786904:GYG786921 HIC786904:HIC786921 HRY786904:HRY786921 IBU786904:IBU786921 ILQ786904:ILQ786921 IVM786904:IVM786921 JFI786904:JFI786921 JPE786904:JPE786921 JZA786904:JZA786921 KIW786904:KIW786921 KSS786904:KSS786921 LCO786904:LCO786921 LMK786904:LMK786921 LWG786904:LWG786921 MGC786904:MGC786921 MPY786904:MPY786921 MZU786904:MZU786921 NJQ786904:NJQ786921 NTM786904:NTM786921 ODI786904:ODI786921 ONE786904:ONE786921 OXA786904:OXA786921 PGW786904:PGW786921 PQS786904:PQS786921 QAO786904:QAO786921 QKK786904:QKK786921 QUG786904:QUG786921 REC786904:REC786921 RNY786904:RNY786921 RXU786904:RXU786921 SHQ786904:SHQ786921 SRM786904:SRM786921 TBI786904:TBI786921 TLE786904:TLE786921 TVA786904:TVA786921 UEW786904:UEW786921 UOS786904:UOS786921 UYO786904:UYO786921 VIK786904:VIK786921 VSG786904:VSG786921 WCC786904:WCC786921 WLY786904:WLY786921 WVU786904:WVU786921 JI852440:JI852457 TE852440:TE852457 ADA852440:ADA852457 AMW852440:AMW852457 AWS852440:AWS852457 BGO852440:BGO852457 BQK852440:BQK852457 CAG852440:CAG852457 CKC852440:CKC852457 CTY852440:CTY852457 DDU852440:DDU852457 DNQ852440:DNQ852457 DXM852440:DXM852457 EHI852440:EHI852457 ERE852440:ERE852457 FBA852440:FBA852457 FKW852440:FKW852457 FUS852440:FUS852457 GEO852440:GEO852457 GOK852440:GOK852457 GYG852440:GYG852457 HIC852440:HIC852457 HRY852440:HRY852457 IBU852440:IBU852457 ILQ852440:ILQ852457 IVM852440:IVM852457 JFI852440:JFI852457 JPE852440:JPE852457 JZA852440:JZA852457 KIW852440:KIW852457 KSS852440:KSS852457 LCO852440:LCO852457 LMK852440:LMK852457 LWG852440:LWG852457 MGC852440:MGC852457 MPY852440:MPY852457 MZU852440:MZU852457 NJQ852440:NJQ852457 NTM852440:NTM852457 ODI852440:ODI852457 ONE852440:ONE852457 OXA852440:OXA852457 PGW852440:PGW852457 PQS852440:PQS852457 QAO852440:QAO852457 QKK852440:QKK852457 QUG852440:QUG852457 REC852440:REC852457 RNY852440:RNY852457 RXU852440:RXU852457 SHQ852440:SHQ852457 SRM852440:SRM852457 TBI852440:TBI852457 TLE852440:TLE852457 TVA852440:TVA852457 UEW852440:UEW852457 UOS852440:UOS852457 UYO852440:UYO852457 VIK852440:VIK852457 VSG852440:VSG852457 WCC852440:WCC852457 WLY852440:WLY852457 WVU852440:WVU852457 JI917976:JI917993 TE917976:TE917993 ADA917976:ADA917993 AMW917976:AMW917993 AWS917976:AWS917993 BGO917976:BGO917993 BQK917976:BQK917993 CAG917976:CAG917993 CKC917976:CKC917993 CTY917976:CTY917993 DDU917976:DDU917993 DNQ917976:DNQ917993 DXM917976:DXM917993 EHI917976:EHI917993 ERE917976:ERE917993 FBA917976:FBA917993 FKW917976:FKW917993 FUS917976:FUS917993 GEO917976:GEO917993 GOK917976:GOK917993 GYG917976:GYG917993 HIC917976:HIC917993 HRY917976:HRY917993 IBU917976:IBU917993 ILQ917976:ILQ917993 IVM917976:IVM917993 JFI917976:JFI917993 JPE917976:JPE917993 JZA917976:JZA917993 KIW917976:KIW917993 KSS917976:KSS917993 LCO917976:LCO917993 LMK917976:LMK917993 LWG917976:LWG917993 MGC917976:MGC917993 MPY917976:MPY917993 MZU917976:MZU917993 NJQ917976:NJQ917993 NTM917976:NTM917993 ODI917976:ODI917993 ONE917976:ONE917993 OXA917976:OXA917993 PGW917976:PGW917993 PQS917976:PQS917993 QAO917976:QAO917993 QKK917976:QKK917993 QUG917976:QUG917993 REC917976:REC917993 RNY917976:RNY917993 RXU917976:RXU917993 SHQ917976:SHQ917993 SRM917976:SRM917993 TBI917976:TBI917993 TLE917976:TLE917993 TVA917976:TVA917993 UEW917976:UEW917993 UOS917976:UOS917993 UYO917976:UYO917993 VIK917976:VIK917993 VSG917976:VSG917993 WCC917976:WCC917993 WLY917976:WLY917993 WVU917976:WVU917993 JI983512:JI983529 TE983512:TE983529 ADA983512:ADA983529 AMW983512:AMW983529 AWS983512:AWS983529 BGO983512:BGO983529 BQK983512:BQK983529 CAG983512:CAG983529 CKC983512:CKC983529 CTY983512:CTY983529 DDU983512:DDU983529 DNQ983512:DNQ983529 DXM983512:DXM983529 EHI983512:EHI983529 ERE983512:ERE983529 FBA983512:FBA983529 FKW983512:FKW983529 FUS983512:FUS983529 GEO983512:GEO983529 GOK983512:GOK983529 GYG983512:GYG983529 HIC983512:HIC983529 HRY983512:HRY983529 IBU983512:IBU983529 ILQ983512:ILQ983529 IVM983512:IVM983529 JFI983512:JFI983529 JPE983512:JPE983529 JZA983512:JZA983529 KIW983512:KIW983529 KSS983512:KSS983529 LCO983512:LCO983529 LMK983512:LMK983529 LWG983512:LWG983529 MGC983512:MGC983529 MPY983512:MPY983529 MZU983512:MZU983529 NJQ983512:NJQ983529 NTM983512:NTM983529 ODI983512:ODI983529 ONE983512:ONE983529 OXA983512:OXA983529 PGW983512:PGW983529 PQS983512:PQS983529 QAO983512:QAO983529 QKK983512:QKK983529 QUG983512:QUG983529 REC983512:REC983529 RNY983512:RNY983529 RXU983512:RXU983529 SHQ983512:SHQ983529 SRM983512:SRM983529 TBI983512:TBI983529 TLE983512:TLE983529 TVA983512:TVA983529 UEW983512:UEW983529 UOS983512:UOS983529 UYO983512:UYO983529 VIK983512:VIK983529 VSG983512:VSG983529 WCC983512:WCC983529 WLY983512:WLY983529 WVU983512:WVU983529 JI66000:JL66006 TE66000:TH66006 ADA66000:ADD66006 AMW66000:AMZ66006 AWS66000:AWV66006 BGO66000:BGR66006 BQK66000:BQN66006 CAG66000:CAJ66006 CKC66000:CKF66006 CTY66000:CUB66006 DDU66000:DDX66006 DNQ66000:DNT66006 DXM66000:DXP66006 EHI66000:EHL66006 ERE66000:ERH66006 FBA66000:FBD66006 FKW66000:FKZ66006 FUS66000:FUV66006 GEO66000:GER66006 GOK66000:GON66006 GYG66000:GYJ66006 HIC66000:HIF66006 HRY66000:HSB66006 IBU66000:IBX66006 ILQ66000:ILT66006 IVM66000:IVP66006 JFI66000:JFL66006 JPE66000:JPH66006 JZA66000:JZD66006 KIW66000:KIZ66006 KSS66000:KSV66006 LCO66000:LCR66006 LMK66000:LMN66006 LWG66000:LWJ66006 MGC66000:MGF66006 MPY66000:MQB66006 MZU66000:MZX66006 NJQ66000:NJT66006 NTM66000:NTP66006 ODI66000:ODL66006 ONE66000:ONH66006 OXA66000:OXD66006 PGW66000:PGZ66006 PQS66000:PQV66006 QAO66000:QAR66006 QKK66000:QKN66006 QUG66000:QUJ66006 REC66000:REF66006 RNY66000:ROB66006 RXU66000:RXX66006 SHQ66000:SHT66006 SRM66000:SRP66006 TBI66000:TBL66006 TLE66000:TLH66006 TVA66000:TVD66006 UEW66000:UEZ66006 UOS66000:UOV66006 UYO66000:UYR66006 VIK66000:VIN66006 VSG66000:VSJ66006 WCC66000:WCF66006 WLY66000:WMB66006 WVU66000:WVX66006 JI131536:JL131542 TE131536:TH131542 ADA131536:ADD131542 AMW131536:AMZ131542 AWS131536:AWV131542 BGO131536:BGR131542 BQK131536:BQN131542 CAG131536:CAJ131542 CKC131536:CKF131542 CTY131536:CUB131542 DDU131536:DDX131542 DNQ131536:DNT131542 DXM131536:DXP131542 EHI131536:EHL131542 ERE131536:ERH131542 FBA131536:FBD131542 FKW131536:FKZ131542 FUS131536:FUV131542 GEO131536:GER131542 GOK131536:GON131542 GYG131536:GYJ131542 HIC131536:HIF131542 HRY131536:HSB131542 IBU131536:IBX131542 ILQ131536:ILT131542 IVM131536:IVP131542 JFI131536:JFL131542 JPE131536:JPH131542 JZA131536:JZD131542 KIW131536:KIZ131542 KSS131536:KSV131542 LCO131536:LCR131542 LMK131536:LMN131542 LWG131536:LWJ131542 MGC131536:MGF131542 MPY131536:MQB131542 MZU131536:MZX131542 NJQ131536:NJT131542 NTM131536:NTP131542 ODI131536:ODL131542 ONE131536:ONH131542 OXA131536:OXD131542 PGW131536:PGZ131542 PQS131536:PQV131542 QAO131536:QAR131542 QKK131536:QKN131542 QUG131536:QUJ131542 REC131536:REF131542 RNY131536:ROB131542 RXU131536:RXX131542 SHQ131536:SHT131542 SRM131536:SRP131542 TBI131536:TBL131542 TLE131536:TLH131542 TVA131536:TVD131542 UEW131536:UEZ131542 UOS131536:UOV131542 UYO131536:UYR131542 VIK131536:VIN131542 VSG131536:VSJ131542 WCC131536:WCF131542 WLY131536:WMB131542 WVU131536:WVX131542 JI197072:JL197078 TE197072:TH197078 ADA197072:ADD197078 AMW197072:AMZ197078 AWS197072:AWV197078 BGO197072:BGR197078 BQK197072:BQN197078 CAG197072:CAJ197078 CKC197072:CKF197078 CTY197072:CUB197078 DDU197072:DDX197078 DNQ197072:DNT197078 DXM197072:DXP197078 EHI197072:EHL197078 ERE197072:ERH197078 FBA197072:FBD197078 FKW197072:FKZ197078 FUS197072:FUV197078 GEO197072:GER197078 GOK197072:GON197078 GYG197072:GYJ197078 HIC197072:HIF197078 HRY197072:HSB197078 IBU197072:IBX197078 ILQ197072:ILT197078 IVM197072:IVP197078 JFI197072:JFL197078 JPE197072:JPH197078 JZA197072:JZD197078 KIW197072:KIZ197078 KSS197072:KSV197078 LCO197072:LCR197078 LMK197072:LMN197078 LWG197072:LWJ197078 MGC197072:MGF197078 MPY197072:MQB197078 MZU197072:MZX197078 NJQ197072:NJT197078 NTM197072:NTP197078 ODI197072:ODL197078 ONE197072:ONH197078 OXA197072:OXD197078 PGW197072:PGZ197078 PQS197072:PQV197078 QAO197072:QAR197078 QKK197072:QKN197078 QUG197072:QUJ197078 REC197072:REF197078 RNY197072:ROB197078 RXU197072:RXX197078 SHQ197072:SHT197078 SRM197072:SRP197078 TBI197072:TBL197078 TLE197072:TLH197078 TVA197072:TVD197078 UEW197072:UEZ197078 UOS197072:UOV197078 UYO197072:UYR197078 VIK197072:VIN197078 VSG197072:VSJ197078 WCC197072:WCF197078 WLY197072:WMB197078 WVU197072:WVX197078 JI262608:JL262614 TE262608:TH262614 ADA262608:ADD262614 AMW262608:AMZ262614 AWS262608:AWV262614 BGO262608:BGR262614 BQK262608:BQN262614 CAG262608:CAJ262614 CKC262608:CKF262614 CTY262608:CUB262614 DDU262608:DDX262614 DNQ262608:DNT262614 DXM262608:DXP262614 EHI262608:EHL262614 ERE262608:ERH262614 FBA262608:FBD262614 FKW262608:FKZ262614 FUS262608:FUV262614 GEO262608:GER262614 GOK262608:GON262614 GYG262608:GYJ262614 HIC262608:HIF262614 HRY262608:HSB262614 IBU262608:IBX262614 ILQ262608:ILT262614 IVM262608:IVP262614 JFI262608:JFL262614 JPE262608:JPH262614 JZA262608:JZD262614 KIW262608:KIZ262614 KSS262608:KSV262614 LCO262608:LCR262614 LMK262608:LMN262614 LWG262608:LWJ262614 MGC262608:MGF262614 MPY262608:MQB262614 MZU262608:MZX262614 NJQ262608:NJT262614 NTM262608:NTP262614 ODI262608:ODL262614 ONE262608:ONH262614 OXA262608:OXD262614 PGW262608:PGZ262614 PQS262608:PQV262614 QAO262608:QAR262614 QKK262608:QKN262614 QUG262608:QUJ262614 REC262608:REF262614 RNY262608:ROB262614 RXU262608:RXX262614 SHQ262608:SHT262614 SRM262608:SRP262614 TBI262608:TBL262614 TLE262608:TLH262614 TVA262608:TVD262614 UEW262608:UEZ262614 UOS262608:UOV262614 UYO262608:UYR262614 VIK262608:VIN262614 VSG262608:VSJ262614 WCC262608:WCF262614 WLY262608:WMB262614 WVU262608:WVX262614 JI328144:JL328150 TE328144:TH328150 ADA328144:ADD328150 AMW328144:AMZ328150 AWS328144:AWV328150 BGO328144:BGR328150 BQK328144:BQN328150 CAG328144:CAJ328150 CKC328144:CKF328150 CTY328144:CUB328150 DDU328144:DDX328150 DNQ328144:DNT328150 DXM328144:DXP328150 EHI328144:EHL328150 ERE328144:ERH328150 FBA328144:FBD328150 FKW328144:FKZ328150 FUS328144:FUV328150 GEO328144:GER328150 GOK328144:GON328150 GYG328144:GYJ328150 HIC328144:HIF328150 HRY328144:HSB328150 IBU328144:IBX328150 ILQ328144:ILT328150 IVM328144:IVP328150 JFI328144:JFL328150 JPE328144:JPH328150 JZA328144:JZD328150 KIW328144:KIZ328150 KSS328144:KSV328150 LCO328144:LCR328150 LMK328144:LMN328150 LWG328144:LWJ328150 MGC328144:MGF328150 MPY328144:MQB328150 MZU328144:MZX328150 NJQ328144:NJT328150 NTM328144:NTP328150 ODI328144:ODL328150 ONE328144:ONH328150 OXA328144:OXD328150 PGW328144:PGZ328150 PQS328144:PQV328150 QAO328144:QAR328150 QKK328144:QKN328150 QUG328144:QUJ328150 REC328144:REF328150 RNY328144:ROB328150 RXU328144:RXX328150 SHQ328144:SHT328150 SRM328144:SRP328150 TBI328144:TBL328150 TLE328144:TLH328150 TVA328144:TVD328150 UEW328144:UEZ328150 UOS328144:UOV328150 UYO328144:UYR328150 VIK328144:VIN328150 VSG328144:VSJ328150 WCC328144:WCF328150 WLY328144:WMB328150 WVU328144:WVX328150 JI393680:JL393686 TE393680:TH393686 ADA393680:ADD393686 AMW393680:AMZ393686 AWS393680:AWV393686 BGO393680:BGR393686 BQK393680:BQN393686 CAG393680:CAJ393686 CKC393680:CKF393686 CTY393680:CUB393686 DDU393680:DDX393686 DNQ393680:DNT393686 DXM393680:DXP393686 EHI393680:EHL393686 ERE393680:ERH393686 FBA393680:FBD393686 FKW393680:FKZ393686 FUS393680:FUV393686 GEO393680:GER393686 GOK393680:GON393686 GYG393680:GYJ393686 HIC393680:HIF393686 HRY393680:HSB393686 IBU393680:IBX393686 ILQ393680:ILT393686 IVM393680:IVP393686 JFI393680:JFL393686 JPE393680:JPH393686 JZA393680:JZD393686 KIW393680:KIZ393686 KSS393680:KSV393686 LCO393680:LCR393686 LMK393680:LMN393686 LWG393680:LWJ393686 MGC393680:MGF393686 MPY393680:MQB393686 MZU393680:MZX393686 NJQ393680:NJT393686 NTM393680:NTP393686 ODI393680:ODL393686 ONE393680:ONH393686 OXA393680:OXD393686 PGW393680:PGZ393686 PQS393680:PQV393686 QAO393680:QAR393686 QKK393680:QKN393686 QUG393680:QUJ393686 REC393680:REF393686 RNY393680:ROB393686 RXU393680:RXX393686 SHQ393680:SHT393686 SRM393680:SRP393686 TBI393680:TBL393686 TLE393680:TLH393686 TVA393680:TVD393686 UEW393680:UEZ393686 UOS393680:UOV393686 UYO393680:UYR393686 VIK393680:VIN393686 VSG393680:VSJ393686 WCC393680:WCF393686 WLY393680:WMB393686 WVU393680:WVX393686 JI459216:JL459222 TE459216:TH459222 ADA459216:ADD459222 AMW459216:AMZ459222 AWS459216:AWV459222 BGO459216:BGR459222 BQK459216:BQN459222 CAG459216:CAJ459222 CKC459216:CKF459222 CTY459216:CUB459222 DDU459216:DDX459222 DNQ459216:DNT459222 DXM459216:DXP459222 EHI459216:EHL459222 ERE459216:ERH459222 FBA459216:FBD459222 FKW459216:FKZ459222 FUS459216:FUV459222 GEO459216:GER459222 GOK459216:GON459222 GYG459216:GYJ459222 HIC459216:HIF459222 HRY459216:HSB459222 IBU459216:IBX459222 ILQ459216:ILT459222 IVM459216:IVP459222 JFI459216:JFL459222 JPE459216:JPH459222 JZA459216:JZD459222 KIW459216:KIZ459222 KSS459216:KSV459222 LCO459216:LCR459222 LMK459216:LMN459222 LWG459216:LWJ459222 MGC459216:MGF459222 MPY459216:MQB459222 MZU459216:MZX459222 NJQ459216:NJT459222 NTM459216:NTP459222 ODI459216:ODL459222 ONE459216:ONH459222 OXA459216:OXD459222 PGW459216:PGZ459222 PQS459216:PQV459222 QAO459216:QAR459222 QKK459216:QKN459222 QUG459216:QUJ459222 REC459216:REF459222 RNY459216:ROB459222 RXU459216:RXX459222 SHQ459216:SHT459222 SRM459216:SRP459222 TBI459216:TBL459222 TLE459216:TLH459222 TVA459216:TVD459222 UEW459216:UEZ459222 UOS459216:UOV459222 UYO459216:UYR459222 VIK459216:VIN459222 VSG459216:VSJ459222 WCC459216:WCF459222 WLY459216:WMB459222 WVU459216:WVX459222 JI524752:JL524758 TE524752:TH524758 ADA524752:ADD524758 AMW524752:AMZ524758 AWS524752:AWV524758 BGO524752:BGR524758 BQK524752:BQN524758 CAG524752:CAJ524758 CKC524752:CKF524758 CTY524752:CUB524758 DDU524752:DDX524758 DNQ524752:DNT524758 DXM524752:DXP524758 EHI524752:EHL524758 ERE524752:ERH524758 FBA524752:FBD524758 FKW524752:FKZ524758 FUS524752:FUV524758 GEO524752:GER524758 GOK524752:GON524758 GYG524752:GYJ524758 HIC524752:HIF524758 HRY524752:HSB524758 IBU524752:IBX524758 ILQ524752:ILT524758 IVM524752:IVP524758 JFI524752:JFL524758 JPE524752:JPH524758 JZA524752:JZD524758 KIW524752:KIZ524758 KSS524752:KSV524758 LCO524752:LCR524758 LMK524752:LMN524758 LWG524752:LWJ524758 MGC524752:MGF524758 MPY524752:MQB524758 MZU524752:MZX524758 NJQ524752:NJT524758 NTM524752:NTP524758 ODI524752:ODL524758 ONE524752:ONH524758 OXA524752:OXD524758 PGW524752:PGZ524758 PQS524752:PQV524758 QAO524752:QAR524758 QKK524752:QKN524758 QUG524752:QUJ524758 REC524752:REF524758 RNY524752:ROB524758 RXU524752:RXX524758 SHQ524752:SHT524758 SRM524752:SRP524758 TBI524752:TBL524758 TLE524752:TLH524758 TVA524752:TVD524758 UEW524752:UEZ524758 UOS524752:UOV524758 UYO524752:UYR524758 VIK524752:VIN524758 VSG524752:VSJ524758 WCC524752:WCF524758 WLY524752:WMB524758 WVU524752:WVX524758 JI590288:JL590294 TE590288:TH590294 ADA590288:ADD590294 AMW590288:AMZ590294 AWS590288:AWV590294 BGO590288:BGR590294 BQK590288:BQN590294 CAG590288:CAJ590294 CKC590288:CKF590294 CTY590288:CUB590294 DDU590288:DDX590294 DNQ590288:DNT590294 DXM590288:DXP590294 EHI590288:EHL590294 ERE590288:ERH590294 FBA590288:FBD590294 FKW590288:FKZ590294 FUS590288:FUV590294 GEO590288:GER590294 GOK590288:GON590294 GYG590288:GYJ590294 HIC590288:HIF590294 HRY590288:HSB590294 IBU590288:IBX590294 ILQ590288:ILT590294 IVM590288:IVP590294 JFI590288:JFL590294 JPE590288:JPH590294 JZA590288:JZD590294 KIW590288:KIZ590294 KSS590288:KSV590294 LCO590288:LCR590294 LMK590288:LMN590294 LWG590288:LWJ590294 MGC590288:MGF590294 MPY590288:MQB590294 MZU590288:MZX590294 NJQ590288:NJT590294 NTM590288:NTP590294 ODI590288:ODL590294 ONE590288:ONH590294 OXA590288:OXD590294 PGW590288:PGZ590294 PQS590288:PQV590294 QAO590288:QAR590294 QKK590288:QKN590294 QUG590288:QUJ590294 REC590288:REF590294 RNY590288:ROB590294 RXU590288:RXX590294 SHQ590288:SHT590294 SRM590288:SRP590294 TBI590288:TBL590294 TLE590288:TLH590294 TVA590288:TVD590294 UEW590288:UEZ590294 UOS590288:UOV590294 UYO590288:UYR590294 VIK590288:VIN590294 VSG590288:VSJ590294 WCC590288:WCF590294 WLY590288:WMB590294 WVU590288:WVX590294 JI655824:JL655830 TE655824:TH655830 ADA655824:ADD655830 AMW655824:AMZ655830 AWS655824:AWV655830 BGO655824:BGR655830 BQK655824:BQN655830 CAG655824:CAJ655830 CKC655824:CKF655830 CTY655824:CUB655830 DDU655824:DDX655830 DNQ655824:DNT655830 DXM655824:DXP655830 EHI655824:EHL655830 ERE655824:ERH655830 FBA655824:FBD655830 FKW655824:FKZ655830 FUS655824:FUV655830 GEO655824:GER655830 GOK655824:GON655830 GYG655824:GYJ655830 HIC655824:HIF655830 HRY655824:HSB655830 IBU655824:IBX655830 ILQ655824:ILT655830 IVM655824:IVP655830 JFI655824:JFL655830 JPE655824:JPH655830 JZA655824:JZD655830 KIW655824:KIZ655830 KSS655824:KSV655830 LCO655824:LCR655830 LMK655824:LMN655830 LWG655824:LWJ655830 MGC655824:MGF655830 MPY655824:MQB655830 MZU655824:MZX655830 NJQ655824:NJT655830 NTM655824:NTP655830 ODI655824:ODL655830 ONE655824:ONH655830 OXA655824:OXD655830 PGW655824:PGZ655830 PQS655824:PQV655830 QAO655824:QAR655830 QKK655824:QKN655830 QUG655824:QUJ655830 REC655824:REF655830 RNY655824:ROB655830 RXU655824:RXX655830 SHQ655824:SHT655830 SRM655824:SRP655830 TBI655824:TBL655830 TLE655824:TLH655830 TVA655824:TVD655830 UEW655824:UEZ655830 UOS655824:UOV655830 UYO655824:UYR655830 VIK655824:VIN655830 VSG655824:VSJ655830 WCC655824:WCF655830 WLY655824:WMB655830 WVU655824:WVX655830 JI721360:JL721366 TE721360:TH721366 ADA721360:ADD721366 AMW721360:AMZ721366 AWS721360:AWV721366 BGO721360:BGR721366 BQK721360:BQN721366 CAG721360:CAJ721366 CKC721360:CKF721366 CTY721360:CUB721366 DDU721360:DDX721366 DNQ721360:DNT721366 DXM721360:DXP721366 EHI721360:EHL721366 ERE721360:ERH721366 FBA721360:FBD721366 FKW721360:FKZ721366 FUS721360:FUV721366 GEO721360:GER721366 GOK721360:GON721366 GYG721360:GYJ721366 HIC721360:HIF721366 HRY721360:HSB721366 IBU721360:IBX721366 ILQ721360:ILT721366 IVM721360:IVP721366 JFI721360:JFL721366 JPE721360:JPH721366 JZA721360:JZD721366 KIW721360:KIZ721366 KSS721360:KSV721366 LCO721360:LCR721366 LMK721360:LMN721366 LWG721360:LWJ721366 MGC721360:MGF721366 MPY721360:MQB721366 MZU721360:MZX721366 NJQ721360:NJT721366 NTM721360:NTP721366 ODI721360:ODL721366 ONE721360:ONH721366 OXA721360:OXD721366 PGW721360:PGZ721366 PQS721360:PQV721366 QAO721360:QAR721366 QKK721360:QKN721366 QUG721360:QUJ721366 REC721360:REF721366 RNY721360:ROB721366 RXU721360:RXX721366 SHQ721360:SHT721366 SRM721360:SRP721366 TBI721360:TBL721366 TLE721360:TLH721366 TVA721360:TVD721366 UEW721360:UEZ721366 UOS721360:UOV721366 UYO721360:UYR721366 VIK721360:VIN721366 VSG721360:VSJ721366 WCC721360:WCF721366 WLY721360:WMB721366 WVU721360:WVX721366 JI786896:JL786902 TE786896:TH786902 ADA786896:ADD786902 AMW786896:AMZ786902 AWS786896:AWV786902 BGO786896:BGR786902 BQK786896:BQN786902 CAG786896:CAJ786902 CKC786896:CKF786902 CTY786896:CUB786902 DDU786896:DDX786902 DNQ786896:DNT786902 DXM786896:DXP786902 EHI786896:EHL786902 ERE786896:ERH786902 FBA786896:FBD786902 FKW786896:FKZ786902 FUS786896:FUV786902 GEO786896:GER786902 GOK786896:GON786902 GYG786896:GYJ786902 HIC786896:HIF786902 HRY786896:HSB786902 IBU786896:IBX786902 ILQ786896:ILT786902 IVM786896:IVP786902 JFI786896:JFL786902 JPE786896:JPH786902 JZA786896:JZD786902 KIW786896:KIZ786902 KSS786896:KSV786902 LCO786896:LCR786902 LMK786896:LMN786902 LWG786896:LWJ786902 MGC786896:MGF786902 MPY786896:MQB786902 MZU786896:MZX786902 NJQ786896:NJT786902 NTM786896:NTP786902 ODI786896:ODL786902 ONE786896:ONH786902 OXA786896:OXD786902 PGW786896:PGZ786902 PQS786896:PQV786902 QAO786896:QAR786902 QKK786896:QKN786902 QUG786896:QUJ786902 REC786896:REF786902 RNY786896:ROB786902 RXU786896:RXX786902 SHQ786896:SHT786902 SRM786896:SRP786902 TBI786896:TBL786902 TLE786896:TLH786902 TVA786896:TVD786902 UEW786896:UEZ786902 UOS786896:UOV786902 UYO786896:UYR786902 VIK786896:VIN786902 VSG786896:VSJ786902 WCC786896:WCF786902 WLY786896:WMB786902 WVU786896:WVX786902 JI852432:JL852438 TE852432:TH852438 ADA852432:ADD852438 AMW852432:AMZ852438 AWS852432:AWV852438 BGO852432:BGR852438 BQK852432:BQN852438 CAG852432:CAJ852438 CKC852432:CKF852438 CTY852432:CUB852438 DDU852432:DDX852438 DNQ852432:DNT852438 DXM852432:DXP852438 EHI852432:EHL852438 ERE852432:ERH852438 FBA852432:FBD852438 FKW852432:FKZ852438 FUS852432:FUV852438 GEO852432:GER852438 GOK852432:GON852438 GYG852432:GYJ852438 HIC852432:HIF852438 HRY852432:HSB852438 IBU852432:IBX852438 ILQ852432:ILT852438 IVM852432:IVP852438 JFI852432:JFL852438 JPE852432:JPH852438 JZA852432:JZD852438 KIW852432:KIZ852438 KSS852432:KSV852438 LCO852432:LCR852438 LMK852432:LMN852438 LWG852432:LWJ852438 MGC852432:MGF852438 MPY852432:MQB852438 MZU852432:MZX852438 NJQ852432:NJT852438 NTM852432:NTP852438 ODI852432:ODL852438 ONE852432:ONH852438 OXA852432:OXD852438 PGW852432:PGZ852438 PQS852432:PQV852438 QAO852432:QAR852438 QKK852432:QKN852438 QUG852432:QUJ852438 REC852432:REF852438 RNY852432:ROB852438 RXU852432:RXX852438 SHQ852432:SHT852438 SRM852432:SRP852438 TBI852432:TBL852438 TLE852432:TLH852438 TVA852432:TVD852438 UEW852432:UEZ852438 UOS852432:UOV852438 UYO852432:UYR852438 VIK852432:VIN852438 VSG852432:VSJ852438 WCC852432:WCF852438 WLY852432:WMB852438 WVU852432:WVX852438 JI917968:JL917974 TE917968:TH917974 ADA917968:ADD917974 AMW917968:AMZ917974 AWS917968:AWV917974 BGO917968:BGR917974 BQK917968:BQN917974 CAG917968:CAJ917974 CKC917968:CKF917974 CTY917968:CUB917974 DDU917968:DDX917974 DNQ917968:DNT917974 DXM917968:DXP917974 EHI917968:EHL917974 ERE917968:ERH917974 FBA917968:FBD917974 FKW917968:FKZ917974 FUS917968:FUV917974 GEO917968:GER917974 GOK917968:GON917974 GYG917968:GYJ917974 HIC917968:HIF917974 HRY917968:HSB917974 IBU917968:IBX917974 ILQ917968:ILT917974 IVM917968:IVP917974 JFI917968:JFL917974 JPE917968:JPH917974 JZA917968:JZD917974 KIW917968:KIZ917974 KSS917968:KSV917974 LCO917968:LCR917974 LMK917968:LMN917974 LWG917968:LWJ917974 MGC917968:MGF917974 MPY917968:MQB917974 MZU917968:MZX917974 NJQ917968:NJT917974 NTM917968:NTP917974 ODI917968:ODL917974 ONE917968:ONH917974 OXA917968:OXD917974 PGW917968:PGZ917974 PQS917968:PQV917974 QAO917968:QAR917974 QKK917968:QKN917974 QUG917968:QUJ917974 REC917968:REF917974 RNY917968:ROB917974 RXU917968:RXX917974 SHQ917968:SHT917974 SRM917968:SRP917974 TBI917968:TBL917974 TLE917968:TLH917974 TVA917968:TVD917974 UEW917968:UEZ917974 UOS917968:UOV917974 UYO917968:UYR917974 VIK917968:VIN917974 VSG917968:VSJ917974 WCC917968:WCF917974 WLY917968:WMB917974 WVU917968:WVX917974 JI983504:JL983510 TE983504:TH983510 ADA983504:ADD983510 AMW983504:AMZ983510 AWS983504:AWV983510 BGO983504:BGR983510 BQK983504:BQN983510 CAG983504:CAJ983510 CKC983504:CKF983510 CTY983504:CUB983510 DDU983504:DDX983510 DNQ983504:DNT983510 DXM983504:DXP983510 EHI983504:EHL983510 ERE983504:ERH983510 FBA983504:FBD983510 FKW983504:FKZ983510 FUS983504:FUV983510 GEO983504:GER983510 GOK983504:GON983510 GYG983504:GYJ983510 HIC983504:HIF983510 HRY983504:HSB983510 IBU983504:IBX983510 ILQ983504:ILT983510 IVM983504:IVP983510 JFI983504:JFL983510 JPE983504:JPH983510 JZA983504:JZD983510 KIW983504:KIZ983510 KSS983504:KSV983510 LCO983504:LCR983510 LMK983504:LMN983510 LWG983504:LWJ983510 MGC983504:MGF983510 MPY983504:MQB983510 MZU983504:MZX983510 NJQ983504:NJT983510 NTM983504:NTP983510 ODI983504:ODL983510 ONE983504:ONH983510 OXA983504:OXD983510 PGW983504:PGZ983510 PQS983504:PQV983510 QAO983504:QAR983510 QKK983504:QKN983510 QUG983504:QUJ983510 REC983504:REF983510 RNY983504:ROB983510 RXU983504:RXX983510 SHQ983504:SHT983510 SRM983504:SRP983510 TBI983504:TBL983510 TLE983504:TLH983510 TVA983504:TVD983510 UEW983504:UEZ983510 UOS983504:UOV983510 UYO983504:UYR983510 VIK983504:VIN983510 VSG983504:VSJ983510 WCC983504:WCF983510 WLY983504:WMB983510 WVU983504:WVX983510 JG66000:JH66000 TC66000:TD66000 ACY66000:ACZ66000 AMU66000:AMV66000 AWQ66000:AWR66000 BGM66000:BGN66000 BQI66000:BQJ66000 CAE66000:CAF66000 CKA66000:CKB66000 CTW66000:CTX66000 DDS66000:DDT66000 DNO66000:DNP66000 DXK66000:DXL66000 EHG66000:EHH66000 ERC66000:ERD66000 FAY66000:FAZ66000 FKU66000:FKV66000 FUQ66000:FUR66000 GEM66000:GEN66000 GOI66000:GOJ66000 GYE66000:GYF66000 HIA66000:HIB66000 HRW66000:HRX66000 IBS66000:IBT66000 ILO66000:ILP66000 IVK66000:IVL66000 JFG66000:JFH66000 JPC66000:JPD66000 JYY66000:JYZ66000 KIU66000:KIV66000 KSQ66000:KSR66000 LCM66000:LCN66000 LMI66000:LMJ66000 LWE66000:LWF66000 MGA66000:MGB66000 MPW66000:MPX66000 MZS66000:MZT66000 NJO66000:NJP66000 NTK66000:NTL66000 ODG66000:ODH66000 ONC66000:OND66000 OWY66000:OWZ66000 PGU66000:PGV66000 PQQ66000:PQR66000 QAM66000:QAN66000 QKI66000:QKJ66000 QUE66000:QUF66000 REA66000:REB66000 RNW66000:RNX66000 RXS66000:RXT66000 SHO66000:SHP66000 SRK66000:SRL66000 TBG66000:TBH66000 TLC66000:TLD66000 TUY66000:TUZ66000 UEU66000:UEV66000 UOQ66000:UOR66000 UYM66000:UYN66000 VII66000:VIJ66000 VSE66000:VSF66000 WCA66000:WCB66000 WLW66000:WLX66000 WVS66000:WVT66000 JG131536:JH131536 TC131536:TD131536 ACY131536:ACZ131536 AMU131536:AMV131536 AWQ131536:AWR131536 BGM131536:BGN131536 BQI131536:BQJ131536 CAE131536:CAF131536 CKA131536:CKB131536 CTW131536:CTX131536 DDS131536:DDT131536 DNO131536:DNP131536 DXK131536:DXL131536 EHG131536:EHH131536 ERC131536:ERD131536 FAY131536:FAZ131536 FKU131536:FKV131536 FUQ131536:FUR131536 GEM131536:GEN131536 GOI131536:GOJ131536 GYE131536:GYF131536 HIA131536:HIB131536 HRW131536:HRX131536 IBS131536:IBT131536 ILO131536:ILP131536 IVK131536:IVL131536 JFG131536:JFH131536 JPC131536:JPD131536 JYY131536:JYZ131536 KIU131536:KIV131536 KSQ131536:KSR131536 LCM131536:LCN131536 LMI131536:LMJ131536 LWE131536:LWF131536 MGA131536:MGB131536 MPW131536:MPX131536 MZS131536:MZT131536 NJO131536:NJP131536 NTK131536:NTL131536 ODG131536:ODH131536 ONC131536:OND131536 OWY131536:OWZ131536 PGU131536:PGV131536 PQQ131536:PQR131536 QAM131536:QAN131536 QKI131536:QKJ131536 QUE131536:QUF131536 REA131536:REB131536 RNW131536:RNX131536 RXS131536:RXT131536 SHO131536:SHP131536 SRK131536:SRL131536 TBG131536:TBH131536 TLC131536:TLD131536 TUY131536:TUZ131536 UEU131536:UEV131536 UOQ131536:UOR131536 UYM131536:UYN131536 VII131536:VIJ131536 VSE131536:VSF131536 WCA131536:WCB131536 WLW131536:WLX131536 WVS131536:WVT131536 JG197072:JH197072 TC197072:TD197072 ACY197072:ACZ197072 AMU197072:AMV197072 AWQ197072:AWR197072 BGM197072:BGN197072 BQI197072:BQJ197072 CAE197072:CAF197072 CKA197072:CKB197072 CTW197072:CTX197072 DDS197072:DDT197072 DNO197072:DNP197072 DXK197072:DXL197072 EHG197072:EHH197072 ERC197072:ERD197072 FAY197072:FAZ197072 FKU197072:FKV197072 FUQ197072:FUR197072 GEM197072:GEN197072 GOI197072:GOJ197072 GYE197072:GYF197072 HIA197072:HIB197072 HRW197072:HRX197072 IBS197072:IBT197072 ILO197072:ILP197072 IVK197072:IVL197072 JFG197072:JFH197072 JPC197072:JPD197072 JYY197072:JYZ197072 KIU197072:KIV197072 KSQ197072:KSR197072 LCM197072:LCN197072 LMI197072:LMJ197072 LWE197072:LWF197072 MGA197072:MGB197072 MPW197072:MPX197072 MZS197072:MZT197072 NJO197072:NJP197072 NTK197072:NTL197072 ODG197072:ODH197072 ONC197072:OND197072 OWY197072:OWZ197072 PGU197072:PGV197072 PQQ197072:PQR197072 QAM197072:QAN197072 QKI197072:QKJ197072 QUE197072:QUF197072 REA197072:REB197072 RNW197072:RNX197072 RXS197072:RXT197072 SHO197072:SHP197072 SRK197072:SRL197072 TBG197072:TBH197072 TLC197072:TLD197072 TUY197072:TUZ197072 UEU197072:UEV197072 UOQ197072:UOR197072 UYM197072:UYN197072 VII197072:VIJ197072 VSE197072:VSF197072 WCA197072:WCB197072 WLW197072:WLX197072 WVS197072:WVT197072 JG262608:JH262608 TC262608:TD262608 ACY262608:ACZ262608 AMU262608:AMV262608 AWQ262608:AWR262608 BGM262608:BGN262608 BQI262608:BQJ262608 CAE262608:CAF262608 CKA262608:CKB262608 CTW262608:CTX262608 DDS262608:DDT262608 DNO262608:DNP262608 DXK262608:DXL262608 EHG262608:EHH262608 ERC262608:ERD262608 FAY262608:FAZ262608 FKU262608:FKV262608 FUQ262608:FUR262608 GEM262608:GEN262608 GOI262608:GOJ262608 GYE262608:GYF262608 HIA262608:HIB262608 HRW262608:HRX262608 IBS262608:IBT262608 ILO262608:ILP262608 IVK262608:IVL262608 JFG262608:JFH262608 JPC262608:JPD262608 JYY262608:JYZ262608 KIU262608:KIV262608 KSQ262608:KSR262608 LCM262608:LCN262608 LMI262608:LMJ262608 LWE262608:LWF262608 MGA262608:MGB262608 MPW262608:MPX262608 MZS262608:MZT262608 NJO262608:NJP262608 NTK262608:NTL262608 ODG262608:ODH262608 ONC262608:OND262608 OWY262608:OWZ262608 PGU262608:PGV262608 PQQ262608:PQR262608 QAM262608:QAN262608 QKI262608:QKJ262608 QUE262608:QUF262608 REA262608:REB262608 RNW262608:RNX262608 RXS262608:RXT262608 SHO262608:SHP262608 SRK262608:SRL262608 TBG262608:TBH262608 TLC262608:TLD262608 TUY262608:TUZ262608 UEU262608:UEV262608 UOQ262608:UOR262608 UYM262608:UYN262608 VII262608:VIJ262608 VSE262608:VSF262608 WCA262608:WCB262608 WLW262608:WLX262608 WVS262608:WVT262608 JG328144:JH328144 TC328144:TD328144 ACY328144:ACZ328144 AMU328144:AMV328144 AWQ328144:AWR328144 BGM328144:BGN328144 BQI328144:BQJ328144 CAE328144:CAF328144 CKA328144:CKB328144 CTW328144:CTX328144 DDS328144:DDT328144 DNO328144:DNP328144 DXK328144:DXL328144 EHG328144:EHH328144 ERC328144:ERD328144 FAY328144:FAZ328144 FKU328144:FKV328144 FUQ328144:FUR328144 GEM328144:GEN328144 GOI328144:GOJ328144 GYE328144:GYF328144 HIA328144:HIB328144 HRW328144:HRX328144 IBS328144:IBT328144 ILO328144:ILP328144 IVK328144:IVL328144 JFG328144:JFH328144 JPC328144:JPD328144 JYY328144:JYZ328144 KIU328144:KIV328144 KSQ328144:KSR328144 LCM328144:LCN328144 LMI328144:LMJ328144 LWE328144:LWF328144 MGA328144:MGB328144 MPW328144:MPX328144 MZS328144:MZT328144 NJO328144:NJP328144 NTK328144:NTL328144 ODG328144:ODH328144 ONC328144:OND328144 OWY328144:OWZ328144 PGU328144:PGV328144 PQQ328144:PQR328144 QAM328144:QAN328144 QKI328144:QKJ328144 QUE328144:QUF328144 REA328144:REB328144 RNW328144:RNX328144 RXS328144:RXT328144 SHO328144:SHP328144 SRK328144:SRL328144 TBG328144:TBH328144 TLC328144:TLD328144 TUY328144:TUZ328144 UEU328144:UEV328144 UOQ328144:UOR328144 UYM328144:UYN328144 VII328144:VIJ328144 VSE328144:VSF328144 WCA328144:WCB328144 WLW328144:WLX328144 WVS328144:WVT328144 JG393680:JH393680 TC393680:TD393680 ACY393680:ACZ393680 AMU393680:AMV393680 AWQ393680:AWR393680 BGM393680:BGN393680 BQI393680:BQJ393680 CAE393680:CAF393680 CKA393680:CKB393680 CTW393680:CTX393680 DDS393680:DDT393680 DNO393680:DNP393680 DXK393680:DXL393680 EHG393680:EHH393680 ERC393680:ERD393680 FAY393680:FAZ393680 FKU393680:FKV393680 FUQ393680:FUR393680 GEM393680:GEN393680 GOI393680:GOJ393680 GYE393680:GYF393680 HIA393680:HIB393680 HRW393680:HRX393680 IBS393680:IBT393680 ILO393680:ILP393680 IVK393680:IVL393680 JFG393680:JFH393680 JPC393680:JPD393680 JYY393680:JYZ393680 KIU393680:KIV393680 KSQ393680:KSR393680 LCM393680:LCN393680 LMI393680:LMJ393680 LWE393680:LWF393680 MGA393680:MGB393680 MPW393680:MPX393680 MZS393680:MZT393680 NJO393680:NJP393680 NTK393680:NTL393680 ODG393680:ODH393680 ONC393680:OND393680 OWY393680:OWZ393680 PGU393680:PGV393680 PQQ393680:PQR393680 QAM393680:QAN393680 QKI393680:QKJ393680 QUE393680:QUF393680 REA393680:REB393680 RNW393680:RNX393680 RXS393680:RXT393680 SHO393680:SHP393680 SRK393680:SRL393680 TBG393680:TBH393680 TLC393680:TLD393680 TUY393680:TUZ393680 UEU393680:UEV393680 UOQ393680:UOR393680 UYM393680:UYN393680 VII393680:VIJ393680 VSE393680:VSF393680 WCA393680:WCB393680 WLW393680:WLX393680 WVS393680:WVT393680 JG459216:JH459216 TC459216:TD459216 ACY459216:ACZ459216 AMU459216:AMV459216 AWQ459216:AWR459216 BGM459216:BGN459216 BQI459216:BQJ459216 CAE459216:CAF459216 CKA459216:CKB459216 CTW459216:CTX459216 DDS459216:DDT459216 DNO459216:DNP459216 DXK459216:DXL459216 EHG459216:EHH459216 ERC459216:ERD459216 FAY459216:FAZ459216 FKU459216:FKV459216 FUQ459216:FUR459216 GEM459216:GEN459216 GOI459216:GOJ459216 GYE459216:GYF459216 HIA459216:HIB459216 HRW459216:HRX459216 IBS459216:IBT459216 ILO459216:ILP459216 IVK459216:IVL459216 JFG459216:JFH459216 JPC459216:JPD459216 JYY459216:JYZ459216 KIU459216:KIV459216 KSQ459216:KSR459216 LCM459216:LCN459216 LMI459216:LMJ459216 LWE459216:LWF459216 MGA459216:MGB459216 MPW459216:MPX459216 MZS459216:MZT459216 NJO459216:NJP459216 NTK459216:NTL459216 ODG459216:ODH459216 ONC459216:OND459216 OWY459216:OWZ459216 PGU459216:PGV459216 PQQ459216:PQR459216 QAM459216:QAN459216 QKI459216:QKJ459216 QUE459216:QUF459216 REA459216:REB459216 RNW459216:RNX459216 RXS459216:RXT459216 SHO459216:SHP459216 SRK459216:SRL459216 TBG459216:TBH459216 TLC459216:TLD459216 TUY459216:TUZ459216 UEU459216:UEV459216 UOQ459216:UOR459216 UYM459216:UYN459216 VII459216:VIJ459216 VSE459216:VSF459216 WCA459216:WCB459216 WLW459216:WLX459216 WVS459216:WVT459216 JG524752:JH524752 TC524752:TD524752 ACY524752:ACZ524752 AMU524752:AMV524752 AWQ524752:AWR524752 BGM524752:BGN524752 BQI524752:BQJ524752 CAE524752:CAF524752 CKA524752:CKB524752 CTW524752:CTX524752 DDS524752:DDT524752 DNO524752:DNP524752 DXK524752:DXL524752 EHG524752:EHH524752 ERC524752:ERD524752 FAY524752:FAZ524752 FKU524752:FKV524752 FUQ524752:FUR524752 GEM524752:GEN524752 GOI524752:GOJ524752 GYE524752:GYF524752 HIA524752:HIB524752 HRW524752:HRX524752 IBS524752:IBT524752 ILO524752:ILP524752 IVK524752:IVL524752 JFG524752:JFH524752 JPC524752:JPD524752 JYY524752:JYZ524752 KIU524752:KIV524752 KSQ524752:KSR524752 LCM524752:LCN524752 LMI524752:LMJ524752 LWE524752:LWF524752 MGA524752:MGB524752 MPW524752:MPX524752 MZS524752:MZT524752 NJO524752:NJP524752 NTK524752:NTL524752 ODG524752:ODH524752 ONC524752:OND524752 OWY524752:OWZ524752 PGU524752:PGV524752 PQQ524752:PQR524752 QAM524752:QAN524752 QKI524752:QKJ524752 QUE524752:QUF524752 REA524752:REB524752 RNW524752:RNX524752 RXS524752:RXT524752 SHO524752:SHP524752 SRK524752:SRL524752 TBG524752:TBH524752 TLC524752:TLD524752 TUY524752:TUZ524752 UEU524752:UEV524752 UOQ524752:UOR524752 UYM524752:UYN524752 VII524752:VIJ524752 VSE524752:VSF524752 WCA524752:WCB524752 WLW524752:WLX524752 WVS524752:WVT524752 JG590288:JH590288 TC590288:TD590288 ACY590288:ACZ590288 AMU590288:AMV590288 AWQ590288:AWR590288 BGM590288:BGN590288 BQI590288:BQJ590288 CAE590288:CAF590288 CKA590288:CKB590288 CTW590288:CTX590288 DDS590288:DDT590288 DNO590288:DNP590288 DXK590288:DXL590288 EHG590288:EHH590288 ERC590288:ERD590288 FAY590288:FAZ590288 FKU590288:FKV590288 FUQ590288:FUR590288 GEM590288:GEN590288 GOI590288:GOJ590288 GYE590288:GYF590288 HIA590288:HIB590288 HRW590288:HRX590288 IBS590288:IBT590288 ILO590288:ILP590288 IVK590288:IVL590288 JFG590288:JFH590288 JPC590288:JPD590288 JYY590288:JYZ590288 KIU590288:KIV590288 KSQ590288:KSR590288 LCM590288:LCN590288 LMI590288:LMJ590288 LWE590288:LWF590288 MGA590288:MGB590288 MPW590288:MPX590288 MZS590288:MZT590288 NJO590288:NJP590288 NTK590288:NTL590288 ODG590288:ODH590288 ONC590288:OND590288 OWY590288:OWZ590288 PGU590288:PGV590288 PQQ590288:PQR590288 QAM590288:QAN590288 QKI590288:QKJ590288 QUE590288:QUF590288 REA590288:REB590288 RNW590288:RNX590288 RXS590288:RXT590288 SHO590288:SHP590288 SRK590288:SRL590288 TBG590288:TBH590288 TLC590288:TLD590288 TUY590288:TUZ590288 UEU590288:UEV590288 UOQ590288:UOR590288 UYM590288:UYN590288 VII590288:VIJ590288 VSE590288:VSF590288 WCA590288:WCB590288 WLW590288:WLX590288 WVS590288:WVT590288 JG655824:JH655824 TC655824:TD655824 ACY655824:ACZ655824 AMU655824:AMV655824 AWQ655824:AWR655824 BGM655824:BGN655824 BQI655824:BQJ655824 CAE655824:CAF655824 CKA655824:CKB655824 CTW655824:CTX655824 DDS655824:DDT655824 DNO655824:DNP655824 DXK655824:DXL655824 EHG655824:EHH655824 ERC655824:ERD655824 FAY655824:FAZ655824 FKU655824:FKV655824 FUQ655824:FUR655824 GEM655824:GEN655824 GOI655824:GOJ655824 GYE655824:GYF655824 HIA655824:HIB655824 HRW655824:HRX655824 IBS655824:IBT655824 ILO655824:ILP655824 IVK655824:IVL655824 JFG655824:JFH655824 JPC655824:JPD655824 JYY655824:JYZ655824 KIU655824:KIV655824 KSQ655824:KSR655824 LCM655824:LCN655824 LMI655824:LMJ655824 LWE655824:LWF655824 MGA655824:MGB655824 MPW655824:MPX655824 MZS655824:MZT655824 NJO655824:NJP655824 NTK655824:NTL655824 ODG655824:ODH655824 ONC655824:OND655824 OWY655824:OWZ655824 PGU655824:PGV655824 PQQ655824:PQR655824 QAM655824:QAN655824 QKI655824:QKJ655824 QUE655824:QUF655824 REA655824:REB655824 RNW655824:RNX655824 RXS655824:RXT655824 SHO655824:SHP655824 SRK655824:SRL655824 TBG655824:TBH655824 TLC655824:TLD655824 TUY655824:TUZ655824 UEU655824:UEV655824 UOQ655824:UOR655824 UYM655824:UYN655824 VII655824:VIJ655824 VSE655824:VSF655824 WCA655824:WCB655824 WLW655824:WLX655824 WVS655824:WVT655824 JG721360:JH721360 TC721360:TD721360 ACY721360:ACZ721360 AMU721360:AMV721360 AWQ721360:AWR721360 BGM721360:BGN721360 BQI721360:BQJ721360 CAE721360:CAF721360 CKA721360:CKB721360 CTW721360:CTX721360 DDS721360:DDT721360 DNO721360:DNP721360 DXK721360:DXL721360 EHG721360:EHH721360 ERC721360:ERD721360 FAY721360:FAZ721360 FKU721360:FKV721360 FUQ721360:FUR721360 GEM721360:GEN721360 GOI721360:GOJ721360 GYE721360:GYF721360 HIA721360:HIB721360 HRW721360:HRX721360 IBS721360:IBT721360 ILO721360:ILP721360 IVK721360:IVL721360 JFG721360:JFH721360 JPC721360:JPD721360 JYY721360:JYZ721360 KIU721360:KIV721360 KSQ721360:KSR721360 LCM721360:LCN721360 LMI721360:LMJ721360 LWE721360:LWF721360 MGA721360:MGB721360 MPW721360:MPX721360 MZS721360:MZT721360 NJO721360:NJP721360 NTK721360:NTL721360 ODG721360:ODH721360 ONC721360:OND721360 OWY721360:OWZ721360 PGU721360:PGV721360 PQQ721360:PQR721360 QAM721360:QAN721360 QKI721360:QKJ721360 QUE721360:QUF721360 REA721360:REB721360 RNW721360:RNX721360 RXS721360:RXT721360 SHO721360:SHP721360 SRK721360:SRL721360 TBG721360:TBH721360 TLC721360:TLD721360 TUY721360:TUZ721360 UEU721360:UEV721360 UOQ721360:UOR721360 UYM721360:UYN721360 VII721360:VIJ721360 VSE721360:VSF721360 WCA721360:WCB721360 WLW721360:WLX721360 WVS721360:WVT721360 JG786896:JH786896 TC786896:TD786896 ACY786896:ACZ786896 AMU786896:AMV786896 AWQ786896:AWR786896 BGM786896:BGN786896 BQI786896:BQJ786896 CAE786896:CAF786896 CKA786896:CKB786896 CTW786896:CTX786896 DDS786896:DDT786896 DNO786896:DNP786896 DXK786896:DXL786896 EHG786896:EHH786896 ERC786896:ERD786896 FAY786896:FAZ786896 FKU786896:FKV786896 FUQ786896:FUR786896 GEM786896:GEN786896 GOI786896:GOJ786896 GYE786896:GYF786896 HIA786896:HIB786896 HRW786896:HRX786896 IBS786896:IBT786896 ILO786896:ILP786896 IVK786896:IVL786896 JFG786896:JFH786896 JPC786896:JPD786896 JYY786896:JYZ786896 KIU786896:KIV786896 KSQ786896:KSR786896 LCM786896:LCN786896 LMI786896:LMJ786896 LWE786896:LWF786896 MGA786896:MGB786896 MPW786896:MPX786896 MZS786896:MZT786896 NJO786896:NJP786896 NTK786896:NTL786896 ODG786896:ODH786896 ONC786896:OND786896 OWY786896:OWZ786896 PGU786896:PGV786896 PQQ786896:PQR786896 QAM786896:QAN786896 QKI786896:QKJ786896 QUE786896:QUF786896 REA786896:REB786896 RNW786896:RNX786896 RXS786896:RXT786896 SHO786896:SHP786896 SRK786896:SRL786896 TBG786896:TBH786896 TLC786896:TLD786896 TUY786896:TUZ786896 UEU786896:UEV786896 UOQ786896:UOR786896 UYM786896:UYN786896 VII786896:VIJ786896 VSE786896:VSF786896 WCA786896:WCB786896 WLW786896:WLX786896 WVS786896:WVT786896 JG852432:JH852432 TC852432:TD852432 ACY852432:ACZ852432 AMU852432:AMV852432 AWQ852432:AWR852432 BGM852432:BGN852432 BQI852432:BQJ852432 CAE852432:CAF852432 CKA852432:CKB852432 CTW852432:CTX852432 DDS852432:DDT852432 DNO852432:DNP852432 DXK852432:DXL852432 EHG852432:EHH852432 ERC852432:ERD852432 FAY852432:FAZ852432 FKU852432:FKV852432 FUQ852432:FUR852432 GEM852432:GEN852432 GOI852432:GOJ852432 GYE852432:GYF852432 HIA852432:HIB852432 HRW852432:HRX852432 IBS852432:IBT852432 ILO852432:ILP852432 IVK852432:IVL852432 JFG852432:JFH852432 JPC852432:JPD852432 JYY852432:JYZ852432 KIU852432:KIV852432 KSQ852432:KSR852432 LCM852432:LCN852432 LMI852432:LMJ852432 LWE852432:LWF852432 MGA852432:MGB852432 MPW852432:MPX852432 MZS852432:MZT852432 NJO852432:NJP852432 NTK852432:NTL852432 ODG852432:ODH852432 ONC852432:OND852432 OWY852432:OWZ852432 PGU852432:PGV852432 PQQ852432:PQR852432 QAM852432:QAN852432 QKI852432:QKJ852432 QUE852432:QUF852432 REA852432:REB852432 RNW852432:RNX852432 RXS852432:RXT852432 SHO852432:SHP852432 SRK852432:SRL852432 TBG852432:TBH852432 TLC852432:TLD852432 TUY852432:TUZ852432 UEU852432:UEV852432 UOQ852432:UOR852432 UYM852432:UYN852432 VII852432:VIJ852432 VSE852432:VSF852432 WCA852432:WCB852432 WLW852432:WLX852432 WVS852432:WVT852432 JG917968:JH917968 TC917968:TD917968 ACY917968:ACZ917968 AMU917968:AMV917968 AWQ917968:AWR917968 BGM917968:BGN917968 BQI917968:BQJ917968 CAE917968:CAF917968 CKA917968:CKB917968 CTW917968:CTX917968 DDS917968:DDT917968 DNO917968:DNP917968 DXK917968:DXL917968 EHG917968:EHH917968 ERC917968:ERD917968 FAY917968:FAZ917968 FKU917968:FKV917968 FUQ917968:FUR917968 GEM917968:GEN917968 GOI917968:GOJ917968 GYE917968:GYF917968 HIA917968:HIB917968 HRW917968:HRX917968 IBS917968:IBT917968 ILO917968:ILP917968 IVK917968:IVL917968 JFG917968:JFH917968 JPC917968:JPD917968 JYY917968:JYZ917968 KIU917968:KIV917968 KSQ917968:KSR917968 LCM917968:LCN917968 LMI917968:LMJ917968 LWE917968:LWF917968 MGA917968:MGB917968 MPW917968:MPX917968 MZS917968:MZT917968 NJO917968:NJP917968 NTK917968:NTL917968 ODG917968:ODH917968 ONC917968:OND917968 OWY917968:OWZ917968 PGU917968:PGV917968 PQQ917968:PQR917968 QAM917968:QAN917968 QKI917968:QKJ917968 QUE917968:QUF917968 REA917968:REB917968 RNW917968:RNX917968 RXS917968:RXT917968 SHO917968:SHP917968 SRK917968:SRL917968 TBG917968:TBH917968 TLC917968:TLD917968 TUY917968:TUZ917968 UEU917968:UEV917968 UOQ917968:UOR917968 UYM917968:UYN917968 VII917968:VIJ917968 VSE917968:VSF917968 WCA917968:WCB917968 WLW917968:WLX917968 WVS917968:WVT917968 JG983504:JH983504 TC983504:TD983504 ACY983504:ACZ983504 AMU983504:AMV983504 AWQ983504:AWR983504 BGM983504:BGN983504 BQI983504:BQJ983504 CAE983504:CAF983504 CKA983504:CKB983504 CTW983504:CTX983504 DDS983504:DDT983504 DNO983504:DNP983504 DXK983504:DXL983504 EHG983504:EHH983504 ERC983504:ERD983504 FAY983504:FAZ983504 FKU983504:FKV983504 FUQ983504:FUR983504 GEM983504:GEN983504 GOI983504:GOJ983504 GYE983504:GYF983504 HIA983504:HIB983504 HRW983504:HRX983504 IBS983504:IBT983504 ILO983504:ILP983504 IVK983504:IVL983504 JFG983504:JFH983504 JPC983504:JPD983504 JYY983504:JYZ983504 KIU983504:KIV983504 KSQ983504:KSR983504 LCM983504:LCN983504 LMI983504:LMJ983504 LWE983504:LWF983504 MGA983504:MGB983504 MPW983504:MPX983504 MZS983504:MZT983504 NJO983504:NJP983504 NTK983504:NTL983504 ODG983504:ODH983504 ONC983504:OND983504 OWY983504:OWZ983504 PGU983504:PGV983504 PQQ983504:PQR983504 QAM983504:QAN983504 QKI983504:QKJ983504 QUE983504:QUF983504 REA983504:REB983504 RNW983504:RNX983504 RXS983504:RXT983504 SHO983504:SHP983504 SRK983504:SRL983504 TBG983504:TBH983504 TLC983504:TLD983504 TUY983504:TUZ983504 UEU983504:UEV983504 UOQ983504:UOR983504 UYM983504:UYN983504 VII983504:VIJ983504 VSE983504:VSF983504 WCA983504:WCB983504 WLW983504:WLX983504 WVS983504:WVT983504 N65976:Q65994 N131512:Q131530 N197048:Q197066 N262584:Q262602 N328120:Q328138 N393656:Q393674 N459192:Q459210 N524728:Q524746 N590264:Q590282 N655800:Q655818 N721336:Q721354 N786872:Q786890 N852408:Q852426 N917944:Q917962 N983480:Q983498 N65998:Q65998 N131534:Q131534 N197070:Q197070 N262606:Q262606 N328142:Q328142 N393678:Q393678 N459214:Q459214 N524750:Q524750 N590286:Q590286 N655822:Q655822 N721358:Q721358 N786894:Q786894 N852430:Q852430 N917966:Q917966 N983502:Q983502 P66000:Q66006 P131536:Q131542 P197072:Q197078 P262608:Q262614 P328144:Q328150 P393680:Q393686 P459216:Q459222 P524752:Q524758 P590288:Q590294 P655824:Q655830 P721360:Q721366 P786896:Q786902 P852432:Q852438 P917968:Q917974 P983504:Q983510 P983535:Q983535 P917999:Q917999 P852463:Q852463 P786927:Q786927 P721391:Q721391 P655855:Q655855 P590319:Q590319 P524783:Q524783 P459247:Q459247 P393711:Q393711 P328175:Q328175 P262639:Q262639 P197103:Q197103 P131567:Q131567 P66031:Q66031 JF52:JH53 TB52:TD53 ACX52:ACZ53 AMT52:AMV53 AWP52:AWR53 BGL52:BGN53 BQH52:BQJ53 CAD52:CAF53 CJZ52:CKB53 CTV52:CTX53 DDR52:DDT53 DNN52:DNP53 DXJ52:DXL53 EHF52:EHH53 ERB52:ERD53 FAX52:FAZ53 FKT52:FKV53 FUP52:FUR53 GEL52:GEN53 GOH52:GOJ53 GYD52:GYF53 HHZ52:HIB53 HRV52:HRX53 IBR52:IBT53 ILN52:ILP53 IVJ52:IVL53 JFF52:JFH53 JPB52:JPD53 JYX52:JYZ53 KIT52:KIV53 KSP52:KSR53 LCL52:LCN53 LMH52:LMJ53 LWD52:LWF53 MFZ52:MGB53 MPV52:MPX53 MZR52:MZT53 NJN52:NJP53 NTJ52:NTL53 ODF52:ODH53 ONB52:OND53 OWX52:OWZ53 PGT52:PGV53 PQP52:PQR53 QAL52:QAN53 QKH52:QKJ53 QUD52:QUF53 RDZ52:REB53 RNV52:RNX53 RXR52:RXT53 SHN52:SHP53 SRJ52:SRL53 TBF52:TBH53 TLB52:TLD53 TUX52:TUZ53 UET52:UEV53 UOP52:UOR53 UYL52:UYN53 VIH52:VIJ53 VSD52:VSF53 WBZ52:WCB53 WLV52:WLX53 WVR52:WVT53 R141 R131 P161:Q164 P346:Q352 P336:Q344 S613:V626 CTW142:CUC373 R128 S562 P144:Q159 P292:Q315 S563:T564 WLY52:WMB61 WCC52:WCF61 VSG52:VSJ61 VIK52:VIN61 UYO52:UYR61 UOS52:UOV61 UEW52:UEZ61 TVA52:TVD61 TLE52:TLH61 TBI52:TBL61 SRM52:SRP61 SHQ52:SHT61 RXU52:RXX61 RNY52:ROB61 REC52:REF61 QUG52:QUJ61 QKK52:QKN61 QAO52:QAR61 PQS52:PQV61 PGW52:PGZ61 OXA52:OXD61 ONE52:ONH61 ODI52:ODL61 NTM52:NTP61 NJQ52:NJT61 MZU52:MZX61 MPY52:MQB61 MGC52:MGF61 LWG52:LWJ61 LMK52:LMN61 LCO52:LCR61 KSS52:KSV61 KIW52:KIZ61 JZA52:JZD61 JPE52:JPH61 JFI52:JFL61 IVM52:IVP61 ILQ52:ILT61 IBU52:IBX61 HRY52:HSB61 HIC52:HIF61 GYG52:GYJ61 GOK52:GON61 GEO52:GER61 FUS52:FUV61 FKW52:FKZ61 FBA52:FBD61 ERE52:ERH61 EHI52:EHL61 DXM52:DXP61 DNQ52:DNT61 DDU52:DDX61 CTY52:CUB61 CKC52:CKF61 CAG52:CAJ61 BQK52:BQN61 BGO52:BGR61 AWS52:AWV61 AMW52:AMZ61 ADA52:ADD61 TE52:TH61 JI52:JL61 WVU52:WVX61 P160:R160 S605:T612 S627:T628 P214:Q217 P219:Q238 P266:Q269 P329:R329 P317:Q325 R574:R577 N397:R407 R641:R643 R645 P191:Q203 P271:Q290 DDS142:DDY373 P354:Q358 O416:O418 N409:R414 N440:R445 ACX62:ADD141 R62 R65 R71 R116 R81 R91 R104 R111 P165:R165 N435:R438 P212:R213 P218:R218 P239:R239 P264:R265 P270:R270 P291:R291 P316:R316 P326:R326 P327:Q328 P330:Q334 P335:R335 P345:R345 O619:O628 N619:N620 DNO142:DNU373 N357 CKA142:CKG373 R373 P166:Q189 P143:R143 P240:Q263 P416:R433 CAE142:CAK373 BQI142:BQO373 BGM142:BGS373 AWQ142:AWW373 AMU142:ANA373 ACY142:ADE373 TC142:TI373 JG142:JM373 WVS142:WVY373 WLW142:WMC373 WCA142:WCG373 VSE142:VSK373 VII142:VIO373 UYM142:UYS373 UOQ142:UOW373 UEU142:UFA373 TUY142:TVE373 TLC142:TLI373 TBG142:TBM373 SRK142:SRQ373 SHO142:SHU373 RXS142:RXY373 RNW142:ROC373 REA142:REG373 QUE142:QUK373 QKI142:QKO373 QAM142:QAS373 PQQ142:PQW373 PGU142:PHA373 OWY142:OXE373 ONC142:ONI373 ODG142:ODM373 NTK142:NTQ373 NJO142:NJU373 MZS142:MZY373 MPW142:MQC373 MGA142:MGG373 LWE142:LWK373 LMI142:LMO373 LCM142:LCS373 KSQ142:KSW373 KIU142:KJA373 JYY142:JZE373 JPC142:JPI373 JFG142:JFM373 IVK142:IVQ373 ILO142:ILU373 IBS142:IBY373 HRW142:HSC373 HIA142:HIG373 GYE142:GYK373 GOI142:GOO373 GEM142:GES373 FUQ142:FUW373 FKU142:FLA373 FAY142:FBE373 ERC142:ERI373 EHG142:EHM373 DXK142:DXQ373 R562:R563 R565 P353:R353 R370 N380:R393 O421:O433 O62:O141 AMT62:AMZ141 AWP62:AWV141 BGL62:BGR141 BQH62:BQN141 CAD62:CAJ141 CJZ62:CKF141 CTV62:CUB141 DDR62:DDX141 DNN62:DNT141 DXJ62:DXP141 EHF62:EHL141 ERB62:ERH141 FAX62:FBD141 FKT62:FKZ141 FUP62:FUV141 GEL62:GER141 GOH62:GON141 GYD62:GYJ141 HHZ62:HIF141 HRV62:HSB141 IBR62:IBX141 ILN62:ILT141 IVJ62:IVP141 JFF62:JFL141 JPB62:JPH141 JYX62:JZD141 KIT62:KIZ141 KSP62:KSV141 LCL62:LCR141 LMH62:LMN141 LWD62:LWJ141 MFZ62:MGF141 MPV62:MQB141 MZR62:MZX141 NJN62:NJT141 NTJ62:NTP141 ODF62:ODL141 ONB62:ONH141 OWX62:OXD141 PGT62:PGZ141 PQP62:PQV141 QAL62:QAR141 QKH62:QKN141 QUD62:QUJ141 RDZ62:REF141 RNV62:ROB141 RXR62:RXX141 SHN62:SHT141 SRJ62:SRP141 TBF62:TBL141 TLB62:TLH141 TUX62:TVD141 UET62:UEZ141 UOP62:UOV141 UYL62:UYR141 VIH62:VIN141 VSD62:VSJ141 WBZ62:WCF141 WLV62:WMB141 WVR62:WVX141 JF62:JL141 TB62:TH141 N416:N433 R633:R639 R360:R362 O212:O358 N212:N213 N218 N239 N264:N265 N270 N291 N316 N326 N329 N335 N345 N353 O359:Q373 N359:N362 N370 N373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P112"/>
  <sheetViews>
    <sheetView showGridLines="0" topLeftCell="A10" zoomScale="90" zoomScaleNormal="90" workbookViewId="0">
      <selection activeCell="C49" sqref="C49"/>
    </sheetView>
  </sheetViews>
  <sheetFormatPr baseColWidth="10" defaultColWidth="11.44140625" defaultRowHeight="13.8"/>
  <cols>
    <col min="1" max="1" width="7.6640625" style="327" customWidth="1"/>
    <col min="2" max="2" width="5.77734375" style="327" customWidth="1"/>
    <col min="3" max="3" width="50.6640625" style="327" customWidth="1"/>
    <col min="4" max="4" width="24.33203125" style="327" customWidth="1"/>
    <col min="5" max="5" width="22.44140625" style="329" customWidth="1"/>
    <col min="6" max="6" width="22.33203125" style="329" customWidth="1"/>
    <col min="7" max="7" width="26" style="329" customWidth="1"/>
    <col min="8" max="8" width="31.6640625" style="329" customWidth="1"/>
    <col min="9" max="9" width="28.77734375" style="329" customWidth="1"/>
    <col min="10" max="10" width="24.44140625" style="329" customWidth="1"/>
    <col min="11" max="11" width="17.109375" style="327" customWidth="1"/>
    <col min="12" max="12" width="14.44140625" style="327" customWidth="1"/>
    <col min="13" max="13" width="27.6640625" style="327" customWidth="1"/>
    <col min="14" max="14" width="26.33203125" style="327" customWidth="1"/>
    <col min="15" max="16" width="24" style="327" customWidth="1"/>
    <col min="17" max="17" width="27.44140625" style="327" customWidth="1"/>
    <col min="18" max="18" width="24.77734375" style="327" customWidth="1"/>
    <col min="19" max="16384" width="11.44140625" style="327"/>
  </cols>
  <sheetData>
    <row r="1" spans="1:16" s="272" customFormat="1" ht="15" customHeight="1">
      <c r="A1" s="267"/>
      <c r="B1" s="268"/>
      <c r="C1" s="268"/>
      <c r="D1" s="269"/>
      <c r="E1" s="270"/>
      <c r="F1" s="1472" t="s">
        <v>540</v>
      </c>
      <c r="G1" s="1473"/>
      <c r="H1" s="1473"/>
      <c r="I1" s="1473"/>
      <c r="J1" s="1473"/>
      <c r="K1" s="1473"/>
      <c r="L1" s="1474"/>
      <c r="M1" s="271"/>
      <c r="N1" s="271"/>
      <c r="O1" s="271"/>
      <c r="P1" s="271"/>
    </row>
    <row r="2" spans="1:16" s="272" customFormat="1" ht="15" customHeight="1">
      <c r="A2" s="273"/>
      <c r="B2" s="274"/>
      <c r="C2" s="274"/>
      <c r="D2" s="275"/>
      <c r="E2" s="276"/>
      <c r="F2" s="1475"/>
      <c r="G2" s="1476"/>
      <c r="H2" s="1476"/>
      <c r="I2" s="1476"/>
      <c r="J2" s="1476"/>
      <c r="K2" s="1476"/>
      <c r="L2" s="1477"/>
      <c r="M2" s="271"/>
      <c r="N2" s="271"/>
      <c r="O2" s="271"/>
      <c r="P2" s="271"/>
    </row>
    <row r="3" spans="1:16" s="272" customFormat="1" ht="15" customHeight="1">
      <c r="A3" s="273"/>
      <c r="B3" s="274"/>
      <c r="C3" s="274"/>
      <c r="D3" s="275"/>
      <c r="E3" s="276"/>
      <c r="F3" s="1475"/>
      <c r="G3" s="1476"/>
      <c r="H3" s="1476"/>
      <c r="I3" s="1476"/>
      <c r="J3" s="1476"/>
      <c r="K3" s="1476"/>
      <c r="L3" s="1477"/>
      <c r="M3" s="271"/>
      <c r="N3" s="271"/>
      <c r="O3" s="271"/>
      <c r="P3" s="271"/>
    </row>
    <row r="4" spans="1:16" s="272" customFormat="1" ht="15" customHeight="1">
      <c r="A4" s="273"/>
      <c r="B4" s="274"/>
      <c r="C4" s="274"/>
      <c r="D4" s="275"/>
      <c r="E4" s="276"/>
      <c r="F4" s="1475"/>
      <c r="G4" s="1476"/>
      <c r="H4" s="1476"/>
      <c r="I4" s="1476"/>
      <c r="J4" s="1476"/>
      <c r="K4" s="1476"/>
      <c r="L4" s="1477"/>
      <c r="M4" s="271"/>
      <c r="N4" s="271"/>
      <c r="O4" s="271"/>
      <c r="P4" s="271"/>
    </row>
    <row r="5" spans="1:16" s="280" customFormat="1" ht="18.75" customHeight="1">
      <c r="A5" s="277"/>
      <c r="B5" s="278"/>
      <c r="C5" s="278"/>
      <c r="D5" s="278"/>
      <c r="E5" s="279"/>
      <c r="F5" s="1475"/>
      <c r="G5" s="1476"/>
      <c r="H5" s="1476"/>
      <c r="I5" s="1476"/>
      <c r="J5" s="1476"/>
      <c r="K5" s="1476"/>
      <c r="L5" s="1477"/>
      <c r="M5" s="271"/>
      <c r="N5" s="271"/>
      <c r="O5" s="271"/>
      <c r="P5" s="271"/>
    </row>
    <row r="6" spans="1:16" s="272" customFormat="1" ht="15" customHeight="1" thickBot="1">
      <c r="A6" s="281"/>
      <c r="B6" s="282"/>
      <c r="C6" s="282"/>
      <c r="D6" s="283"/>
      <c r="E6" s="284"/>
      <c r="F6" s="1478"/>
      <c r="G6" s="1479"/>
      <c r="H6" s="1479"/>
      <c r="I6" s="1479"/>
      <c r="J6" s="1479"/>
      <c r="K6" s="1479"/>
      <c r="L6" s="1480"/>
      <c r="M6" s="271"/>
      <c r="N6" s="271"/>
      <c r="O6" s="271"/>
      <c r="P6" s="271"/>
    </row>
    <row r="7" spans="1:16" s="285" customFormat="1">
      <c r="E7" s="286"/>
      <c r="F7" s="286"/>
      <c r="G7" s="286"/>
      <c r="H7" s="286"/>
      <c r="I7" s="286"/>
      <c r="J7" s="286"/>
    </row>
    <row r="8" spans="1:16" s="272" customFormat="1" ht="21">
      <c r="A8" s="287" t="s">
        <v>539</v>
      </c>
      <c r="B8" s="287"/>
      <c r="C8" s="287"/>
      <c r="D8" s="288"/>
      <c r="E8" s="288"/>
      <c r="F8" s="288"/>
      <c r="G8" s="288"/>
      <c r="H8" s="288"/>
      <c r="I8" s="288"/>
      <c r="L8" s="289"/>
    </row>
    <row r="9" spans="1:16" s="272" customFormat="1" ht="15.6">
      <c r="D9" s="289"/>
      <c r="E9" s="288"/>
      <c r="F9" s="288"/>
      <c r="G9" s="288"/>
      <c r="H9" s="288"/>
      <c r="I9" s="288"/>
      <c r="J9" s="288"/>
    </row>
    <row r="10" spans="1:16" s="272" customFormat="1" ht="15" customHeight="1">
      <c r="A10" s="1426" t="s">
        <v>831</v>
      </c>
      <c r="B10" s="1453" t="s">
        <v>538</v>
      </c>
      <c r="C10" s="1454"/>
      <c r="D10" s="1428" t="s">
        <v>730</v>
      </c>
      <c r="E10" s="1428" t="s">
        <v>76</v>
      </c>
      <c r="F10" s="1428" t="s">
        <v>77</v>
      </c>
      <c r="G10" s="1423" t="s">
        <v>692</v>
      </c>
      <c r="H10" s="1428" t="s">
        <v>537</v>
      </c>
      <c r="I10" s="1428" t="s">
        <v>723</v>
      </c>
      <c r="J10" s="1428" t="s">
        <v>80</v>
      </c>
      <c r="K10" s="1430" t="s">
        <v>82</v>
      </c>
      <c r="L10" s="1431"/>
      <c r="M10" s="290"/>
      <c r="N10" s="290"/>
      <c r="O10" s="1422"/>
      <c r="P10" s="1425"/>
    </row>
    <row r="11" spans="1:16" s="292" customFormat="1" ht="54" customHeight="1">
      <c r="A11" s="1427"/>
      <c r="B11" s="1455"/>
      <c r="C11" s="1456"/>
      <c r="D11" s="1429"/>
      <c r="E11" s="1429"/>
      <c r="F11" s="1429"/>
      <c r="G11" s="1424"/>
      <c r="H11" s="1429"/>
      <c r="I11" s="1429"/>
      <c r="J11" s="1429"/>
      <c r="K11" s="1432"/>
      <c r="L11" s="1433"/>
      <c r="M11" s="291"/>
      <c r="N11" s="291"/>
      <c r="O11" s="1422"/>
      <c r="P11" s="1422"/>
    </row>
    <row r="12" spans="1:16" s="292" customFormat="1" ht="21.75" customHeight="1">
      <c r="A12" s="293">
        <v>1</v>
      </c>
      <c r="B12" s="1469" t="s">
        <v>536</v>
      </c>
      <c r="C12" s="1470"/>
      <c r="D12" s="1470"/>
      <c r="E12" s="1470"/>
      <c r="F12" s="1470"/>
      <c r="G12" s="1470"/>
      <c r="H12" s="1470"/>
      <c r="I12" s="1470"/>
      <c r="J12" s="1470"/>
      <c r="K12" s="1470"/>
      <c r="L12" s="1431"/>
      <c r="M12" s="291"/>
      <c r="N12" s="291"/>
      <c r="O12" s="294"/>
      <c r="P12" s="294"/>
    </row>
    <row r="13" spans="1:16" s="292" customFormat="1" ht="18.75" customHeight="1">
      <c r="A13" s="295">
        <f t="shared" ref="A13:A51" si="0">A12+1</f>
        <v>2</v>
      </c>
      <c r="B13" s="296"/>
      <c r="C13" s="297" t="s">
        <v>1</v>
      </c>
      <c r="D13" s="298"/>
      <c r="E13" s="298"/>
      <c r="F13" s="299"/>
      <c r="G13" s="300"/>
      <c r="H13" s="301"/>
      <c r="I13" s="298"/>
      <c r="J13" s="299">
        <f t="shared" ref="J13:J30" si="1">I13-H13</f>
        <v>0</v>
      </c>
      <c r="K13" s="1440">
        <f>IF(F13=" ",0,IF(F13=0,0,H13/F13))</f>
        <v>0</v>
      </c>
      <c r="L13" s="1441"/>
      <c r="M13" s="291"/>
      <c r="N13" s="291"/>
      <c r="O13" s="302"/>
      <c r="P13" s="302"/>
    </row>
    <row r="14" spans="1:16" s="292" customFormat="1" ht="15.75" customHeight="1">
      <c r="A14" s="295">
        <f t="shared" si="0"/>
        <v>3</v>
      </c>
      <c r="B14" s="296"/>
      <c r="C14" s="297" t="s">
        <v>534</v>
      </c>
      <c r="D14" s="298"/>
      <c r="E14" s="298"/>
      <c r="F14" s="299"/>
      <c r="G14" s="300"/>
      <c r="H14" s="301"/>
      <c r="I14" s="298"/>
      <c r="J14" s="299">
        <f t="shared" si="1"/>
        <v>0</v>
      </c>
      <c r="K14" s="1440">
        <f t="shared" ref="K14:K30" si="2">IF(F14=" ",0,IF(F14=0,0,H14/F14))</f>
        <v>0</v>
      </c>
      <c r="L14" s="1441"/>
      <c r="M14" s="291"/>
      <c r="N14" s="291"/>
      <c r="O14" s="302"/>
      <c r="P14" s="302"/>
    </row>
    <row r="15" spans="1:16" s="292" customFormat="1" ht="21" customHeight="1">
      <c r="A15" s="295">
        <f t="shared" si="0"/>
        <v>4</v>
      </c>
      <c r="B15" s="296"/>
      <c r="C15" s="297" t="s">
        <v>5</v>
      </c>
      <c r="D15" s="298"/>
      <c r="E15" s="298"/>
      <c r="F15" s="299"/>
      <c r="G15" s="300"/>
      <c r="H15" s="301"/>
      <c r="I15" s="298"/>
      <c r="J15" s="299">
        <f t="shared" si="1"/>
        <v>0</v>
      </c>
      <c r="K15" s="1440">
        <f t="shared" si="2"/>
        <v>0</v>
      </c>
      <c r="L15" s="1441"/>
      <c r="M15" s="291"/>
      <c r="N15" s="291"/>
      <c r="O15" s="302"/>
      <c r="P15" s="302"/>
    </row>
    <row r="16" spans="1:16" s="292" customFormat="1" ht="15.6">
      <c r="A16" s="295">
        <f t="shared" si="0"/>
        <v>5</v>
      </c>
      <c r="B16" s="296"/>
      <c r="C16" s="297" t="s">
        <v>6</v>
      </c>
      <c r="D16" s="298"/>
      <c r="E16" s="298"/>
      <c r="F16" s="299"/>
      <c r="G16" s="300"/>
      <c r="H16" s="301"/>
      <c r="I16" s="298"/>
      <c r="J16" s="299">
        <f t="shared" si="1"/>
        <v>0</v>
      </c>
      <c r="K16" s="1440">
        <f t="shared" si="2"/>
        <v>0</v>
      </c>
      <c r="L16" s="1441"/>
      <c r="M16" s="291"/>
      <c r="N16" s="291"/>
      <c r="O16" s="302"/>
      <c r="P16" s="302"/>
    </row>
    <row r="17" spans="1:16" s="292" customFormat="1" ht="25.5" customHeight="1">
      <c r="A17" s="295">
        <f t="shared" si="0"/>
        <v>6</v>
      </c>
      <c r="B17" s="296"/>
      <c r="C17" s="297" t="s">
        <v>12</v>
      </c>
      <c r="D17" s="298"/>
      <c r="E17" s="298"/>
      <c r="F17" s="299"/>
      <c r="G17" s="300"/>
      <c r="H17" s="301"/>
      <c r="I17" s="298"/>
      <c r="J17" s="299">
        <f t="shared" si="1"/>
        <v>0</v>
      </c>
      <c r="K17" s="1440">
        <f t="shared" si="2"/>
        <v>0</v>
      </c>
      <c r="L17" s="1441"/>
      <c r="M17" s="291"/>
      <c r="N17" s="291"/>
      <c r="O17" s="302"/>
      <c r="P17" s="302"/>
    </row>
    <row r="18" spans="1:16" s="292" customFormat="1" ht="21.75" customHeight="1">
      <c r="A18" s="295">
        <f t="shared" si="0"/>
        <v>7</v>
      </c>
      <c r="B18" s="296"/>
      <c r="C18" s="297" t="s">
        <v>395</v>
      </c>
      <c r="D18" s="298"/>
      <c r="E18" s="298"/>
      <c r="F18" s="299"/>
      <c r="G18" s="300"/>
      <c r="H18" s="301"/>
      <c r="I18" s="298"/>
      <c r="J18" s="299">
        <f t="shared" si="1"/>
        <v>0</v>
      </c>
      <c r="K18" s="1440">
        <f t="shared" si="2"/>
        <v>0</v>
      </c>
      <c r="L18" s="1441"/>
      <c r="M18" s="291"/>
      <c r="N18" s="291"/>
      <c r="O18" s="302"/>
      <c r="P18" s="302"/>
    </row>
    <row r="19" spans="1:16" s="292" customFormat="1" ht="27" customHeight="1">
      <c r="A19" s="295">
        <f t="shared" si="0"/>
        <v>8</v>
      </c>
      <c r="B19" s="296"/>
      <c r="C19" s="297" t="s">
        <v>176</v>
      </c>
      <c r="D19" s="298"/>
      <c r="E19" s="298"/>
      <c r="F19" s="299"/>
      <c r="G19" s="300"/>
      <c r="H19" s="301"/>
      <c r="I19" s="298"/>
      <c r="J19" s="299">
        <f t="shared" si="1"/>
        <v>0</v>
      </c>
      <c r="K19" s="1440">
        <f t="shared" si="2"/>
        <v>0</v>
      </c>
      <c r="L19" s="1441"/>
      <c r="M19" s="291"/>
      <c r="N19" s="291"/>
      <c r="O19" s="302"/>
      <c r="P19" s="302"/>
    </row>
    <row r="20" spans="1:16" s="292" customFormat="1" ht="24" customHeight="1">
      <c r="A20" s="295">
        <f t="shared" si="0"/>
        <v>9</v>
      </c>
      <c r="B20" s="296"/>
      <c r="C20" s="297" t="s">
        <v>174</v>
      </c>
      <c r="D20" s="298"/>
      <c r="E20" s="298"/>
      <c r="F20" s="299"/>
      <c r="G20" s="300"/>
      <c r="H20" s="301"/>
      <c r="I20" s="298"/>
      <c r="J20" s="299">
        <f t="shared" si="1"/>
        <v>0</v>
      </c>
      <c r="K20" s="1440">
        <f t="shared" si="2"/>
        <v>0</v>
      </c>
      <c r="L20" s="1441"/>
      <c r="M20" s="291"/>
      <c r="N20" s="291"/>
      <c r="O20" s="302"/>
      <c r="P20" s="302"/>
    </row>
    <row r="21" spans="1:16" s="292" customFormat="1" ht="22.5" customHeight="1">
      <c r="A21" s="295">
        <f t="shared" si="0"/>
        <v>10</v>
      </c>
      <c r="B21" s="296"/>
      <c r="C21" s="297" t="s">
        <v>11</v>
      </c>
      <c r="D21" s="298"/>
      <c r="E21" s="298"/>
      <c r="F21" s="299"/>
      <c r="G21" s="300"/>
      <c r="H21" s="301"/>
      <c r="I21" s="298"/>
      <c r="J21" s="299">
        <f t="shared" si="1"/>
        <v>0</v>
      </c>
      <c r="K21" s="1440">
        <f t="shared" si="2"/>
        <v>0</v>
      </c>
      <c r="L21" s="1441"/>
      <c r="M21" s="291"/>
      <c r="N21" s="291"/>
      <c r="O21" s="302"/>
      <c r="P21" s="302"/>
    </row>
    <row r="22" spans="1:16" s="292" customFormat="1" ht="18.75" customHeight="1">
      <c r="A22" s="295">
        <f t="shared" si="0"/>
        <v>11</v>
      </c>
      <c r="B22" s="296"/>
      <c r="C22" s="297" t="s">
        <v>533</v>
      </c>
      <c r="D22" s="298"/>
      <c r="E22" s="298"/>
      <c r="F22" s="299"/>
      <c r="G22" s="300"/>
      <c r="H22" s="301"/>
      <c r="I22" s="298"/>
      <c r="J22" s="299">
        <f t="shared" si="1"/>
        <v>0</v>
      </c>
      <c r="K22" s="1440">
        <f t="shared" si="2"/>
        <v>0</v>
      </c>
      <c r="L22" s="1441"/>
      <c r="M22" s="291"/>
      <c r="N22" s="291"/>
      <c r="O22" s="302"/>
      <c r="P22" s="302"/>
    </row>
    <row r="23" spans="1:16" s="292" customFormat="1" ht="21.75" customHeight="1">
      <c r="A23" s="295">
        <f t="shared" si="0"/>
        <v>12</v>
      </c>
      <c r="B23" s="296"/>
      <c r="C23" s="297" t="s">
        <v>532</v>
      </c>
      <c r="D23" s="298"/>
      <c r="E23" s="298"/>
      <c r="F23" s="299"/>
      <c r="G23" s="300"/>
      <c r="H23" s="301"/>
      <c r="I23" s="298"/>
      <c r="J23" s="299">
        <f t="shared" si="1"/>
        <v>0</v>
      </c>
      <c r="K23" s="1440">
        <f t="shared" si="2"/>
        <v>0</v>
      </c>
      <c r="L23" s="1441"/>
      <c r="M23" s="291"/>
      <c r="N23" s="291"/>
      <c r="O23" s="302"/>
      <c r="P23" s="302"/>
    </row>
    <row r="24" spans="1:16" s="292" customFormat="1" ht="18.75" customHeight="1">
      <c r="A24" s="295">
        <f t="shared" si="0"/>
        <v>13</v>
      </c>
      <c r="B24" s="296"/>
      <c r="C24" s="297" t="s">
        <v>383</v>
      </c>
      <c r="D24" s="298"/>
      <c r="E24" s="298"/>
      <c r="F24" s="299"/>
      <c r="G24" s="300"/>
      <c r="H24" s="301"/>
      <c r="I24" s="298"/>
      <c r="J24" s="299">
        <f t="shared" si="1"/>
        <v>0</v>
      </c>
      <c r="K24" s="1440">
        <f t="shared" si="2"/>
        <v>0</v>
      </c>
      <c r="L24" s="1441"/>
      <c r="M24" s="291"/>
      <c r="N24" s="291"/>
      <c r="O24" s="302"/>
      <c r="P24" s="302"/>
    </row>
    <row r="25" spans="1:16" s="292" customFormat="1" ht="24" customHeight="1">
      <c r="A25" s="295">
        <f t="shared" si="0"/>
        <v>14</v>
      </c>
      <c r="B25" s="296"/>
      <c r="C25" s="297" t="s">
        <v>13</v>
      </c>
      <c r="D25" s="298"/>
      <c r="E25" s="298"/>
      <c r="F25" s="299"/>
      <c r="G25" s="300"/>
      <c r="H25" s="301"/>
      <c r="I25" s="298"/>
      <c r="J25" s="299">
        <f t="shared" si="1"/>
        <v>0</v>
      </c>
      <c r="K25" s="1440">
        <f t="shared" si="2"/>
        <v>0</v>
      </c>
      <c r="L25" s="1441"/>
      <c r="M25" s="291"/>
      <c r="N25" s="291"/>
      <c r="O25" s="302"/>
      <c r="P25" s="302"/>
    </row>
    <row r="26" spans="1:16" s="292" customFormat="1" ht="21.75" customHeight="1">
      <c r="A26" s="295">
        <f t="shared" si="0"/>
        <v>15</v>
      </c>
      <c r="B26" s="296"/>
      <c r="C26" s="297" t="s">
        <v>531</v>
      </c>
      <c r="D26" s="298"/>
      <c r="E26" s="298"/>
      <c r="F26" s="299"/>
      <c r="G26" s="300"/>
      <c r="H26" s="301"/>
      <c r="I26" s="298"/>
      <c r="J26" s="299">
        <f t="shared" si="1"/>
        <v>0</v>
      </c>
      <c r="K26" s="1440">
        <f t="shared" si="2"/>
        <v>0</v>
      </c>
      <c r="L26" s="1441"/>
      <c r="M26" s="291"/>
      <c r="N26" s="291"/>
      <c r="O26" s="302"/>
      <c r="P26" s="302"/>
    </row>
    <row r="27" spans="1:16" s="292" customFormat="1" ht="19.5" customHeight="1">
      <c r="A27" s="295">
        <f t="shared" si="0"/>
        <v>16</v>
      </c>
      <c r="B27" s="296"/>
      <c r="C27" s="297" t="s">
        <v>530</v>
      </c>
      <c r="D27" s="298"/>
      <c r="E27" s="298"/>
      <c r="F27" s="299"/>
      <c r="G27" s="300"/>
      <c r="H27" s="301"/>
      <c r="I27" s="298"/>
      <c r="J27" s="299">
        <f t="shared" si="1"/>
        <v>0</v>
      </c>
      <c r="K27" s="1440">
        <f t="shared" si="2"/>
        <v>0</v>
      </c>
      <c r="L27" s="1441"/>
      <c r="M27" s="291"/>
      <c r="N27" s="291"/>
      <c r="O27" s="302"/>
      <c r="P27" s="302"/>
    </row>
    <row r="28" spans="1:16" s="292" customFormat="1" ht="22.5" customHeight="1">
      <c r="A28" s="295">
        <f t="shared" si="0"/>
        <v>17</v>
      </c>
      <c r="B28" s="296"/>
      <c r="C28" s="297" t="s">
        <v>911</v>
      </c>
      <c r="D28" s="299"/>
      <c r="E28" s="299"/>
      <c r="F28" s="299"/>
      <c r="G28" s="300"/>
      <c r="H28" s="301"/>
      <c r="I28" s="299"/>
      <c r="J28" s="299">
        <f t="shared" si="1"/>
        <v>0</v>
      </c>
      <c r="K28" s="1440">
        <f t="shared" si="2"/>
        <v>0</v>
      </c>
      <c r="L28" s="1441"/>
      <c r="M28" s="291"/>
      <c r="N28" s="291"/>
      <c r="O28" s="302"/>
      <c r="P28" s="302"/>
    </row>
    <row r="29" spans="1:16" s="292" customFormat="1" ht="22.5" customHeight="1">
      <c r="A29" s="295">
        <f t="shared" si="0"/>
        <v>18</v>
      </c>
      <c r="B29" s="296"/>
      <c r="C29" s="297" t="s">
        <v>529</v>
      </c>
      <c r="D29" s="299"/>
      <c r="E29" s="299"/>
      <c r="F29" s="299"/>
      <c r="G29" s="300"/>
      <c r="H29" s="301"/>
      <c r="I29" s="299"/>
      <c r="J29" s="299">
        <f t="shared" si="1"/>
        <v>0</v>
      </c>
      <c r="K29" s="1440">
        <f t="shared" si="2"/>
        <v>0</v>
      </c>
      <c r="L29" s="1441"/>
      <c r="M29" s="291"/>
      <c r="N29" s="291"/>
      <c r="O29" s="302"/>
      <c r="P29" s="302"/>
    </row>
    <row r="30" spans="1:16" s="292" customFormat="1" ht="17.25" customHeight="1">
      <c r="A30" s="295">
        <f t="shared" si="0"/>
        <v>19</v>
      </c>
      <c r="B30" s="296"/>
      <c r="C30" s="297" t="s">
        <v>9</v>
      </c>
      <c r="D30" s="299"/>
      <c r="E30" s="299"/>
      <c r="F30" s="299"/>
      <c r="G30" s="300"/>
      <c r="H30" s="301"/>
      <c r="I30" s="299"/>
      <c r="J30" s="299">
        <f t="shared" si="1"/>
        <v>0</v>
      </c>
      <c r="K30" s="1440">
        <f t="shared" si="2"/>
        <v>0</v>
      </c>
      <c r="L30" s="1441"/>
      <c r="M30" s="291"/>
      <c r="N30" s="291"/>
      <c r="O30" s="302"/>
      <c r="P30" s="302"/>
    </row>
    <row r="31" spans="1:16" s="292" customFormat="1" ht="19.5" customHeight="1">
      <c r="A31" s="295">
        <f t="shared" si="0"/>
        <v>20</v>
      </c>
      <c r="B31" s="303"/>
      <c r="C31" s="304" t="s">
        <v>528</v>
      </c>
      <c r="D31" s="305"/>
      <c r="E31" s="305"/>
      <c r="F31" s="305"/>
      <c r="G31" s="306"/>
      <c r="H31" s="305">
        <f>SUM(H13:H30)</f>
        <v>0</v>
      </c>
      <c r="I31" s="305">
        <f>SUM(I13:I30)</f>
        <v>0</v>
      </c>
      <c r="J31" s="305">
        <f>SUM(J13:J30)</f>
        <v>0</v>
      </c>
      <c r="K31" s="1463"/>
      <c r="L31" s="1461"/>
      <c r="M31" s="291"/>
      <c r="N31" s="291"/>
      <c r="O31" s="302"/>
      <c r="P31" s="302"/>
    </row>
    <row r="32" spans="1:16" s="292" customFormat="1" ht="30.75" customHeight="1">
      <c r="A32" s="295">
        <f t="shared" si="0"/>
        <v>21</v>
      </c>
      <c r="B32" s="1471" t="s">
        <v>535</v>
      </c>
      <c r="C32" s="1470"/>
      <c r="D32" s="1470"/>
      <c r="E32" s="1470"/>
      <c r="F32" s="1470"/>
      <c r="G32" s="1470"/>
      <c r="H32" s="1470"/>
      <c r="I32" s="1470"/>
      <c r="J32" s="1470"/>
      <c r="K32" s="1470"/>
      <c r="L32" s="1431"/>
      <c r="M32" s="291"/>
      <c r="N32" s="291"/>
      <c r="O32" s="294"/>
      <c r="P32" s="294"/>
    </row>
    <row r="33" spans="1:16" s="292" customFormat="1" ht="21.75" customHeight="1">
      <c r="A33" s="295">
        <f t="shared" si="0"/>
        <v>22</v>
      </c>
      <c r="B33" s="307"/>
      <c r="C33" s="297" t="s">
        <v>1</v>
      </c>
      <c r="D33" s="299"/>
      <c r="E33" s="299"/>
      <c r="F33" s="299"/>
      <c r="G33" s="300"/>
      <c r="H33" s="299"/>
      <c r="I33" s="299"/>
      <c r="J33" s="299">
        <f t="shared" ref="J33:J50" si="3">I33-H33</f>
        <v>0</v>
      </c>
      <c r="K33" s="1440">
        <f>IF(F33=" ",0,IF(F33=0,0,H33/F33))</f>
        <v>0</v>
      </c>
      <c r="L33" s="1441"/>
      <c r="M33" s="291"/>
      <c r="N33" s="291"/>
      <c r="O33" s="302"/>
      <c r="P33" s="302"/>
    </row>
    <row r="34" spans="1:16" s="292" customFormat="1" ht="18" customHeight="1">
      <c r="A34" s="295">
        <f t="shared" si="0"/>
        <v>23</v>
      </c>
      <c r="B34" s="307"/>
      <c r="C34" s="297" t="s">
        <v>534</v>
      </c>
      <c r="D34" s="299"/>
      <c r="E34" s="299"/>
      <c r="F34" s="299"/>
      <c r="G34" s="300"/>
      <c r="H34" s="299"/>
      <c r="I34" s="299"/>
      <c r="J34" s="299">
        <f t="shared" si="3"/>
        <v>0</v>
      </c>
      <c r="K34" s="1440">
        <f t="shared" ref="K34:K50" si="4">IF(F34=" ",0,IF(F34=0,0,H34/F34))</f>
        <v>0</v>
      </c>
      <c r="L34" s="1441"/>
      <c r="M34" s="291"/>
      <c r="N34" s="291"/>
      <c r="O34" s="302"/>
      <c r="P34" s="302"/>
    </row>
    <row r="35" spans="1:16" s="292" customFormat="1" ht="20.25" customHeight="1">
      <c r="A35" s="295">
        <f t="shared" si="0"/>
        <v>24</v>
      </c>
      <c r="B35" s="307"/>
      <c r="C35" s="297" t="s">
        <v>5</v>
      </c>
      <c r="D35" s="299"/>
      <c r="E35" s="299"/>
      <c r="F35" s="299"/>
      <c r="G35" s="300"/>
      <c r="H35" s="299"/>
      <c r="I35" s="299"/>
      <c r="J35" s="299">
        <f t="shared" si="3"/>
        <v>0</v>
      </c>
      <c r="K35" s="1440">
        <f t="shared" si="4"/>
        <v>0</v>
      </c>
      <c r="L35" s="1441"/>
      <c r="M35" s="291"/>
      <c r="N35" s="291"/>
      <c r="O35" s="302"/>
      <c r="P35" s="302"/>
    </row>
    <row r="36" spans="1:16" s="292" customFormat="1" ht="23.25" customHeight="1">
      <c r="A36" s="295">
        <f t="shared" si="0"/>
        <v>25</v>
      </c>
      <c r="B36" s="307"/>
      <c r="C36" s="297" t="s">
        <v>6</v>
      </c>
      <c r="D36" s="299"/>
      <c r="E36" s="299"/>
      <c r="F36" s="299"/>
      <c r="G36" s="300"/>
      <c r="H36" s="299"/>
      <c r="I36" s="299"/>
      <c r="J36" s="299">
        <f t="shared" si="3"/>
        <v>0</v>
      </c>
      <c r="K36" s="1440">
        <f t="shared" si="4"/>
        <v>0</v>
      </c>
      <c r="L36" s="1441"/>
      <c r="M36" s="291"/>
      <c r="N36" s="291"/>
      <c r="O36" s="302"/>
      <c r="P36" s="302"/>
    </row>
    <row r="37" spans="1:16" s="292" customFormat="1" ht="21.75" customHeight="1">
      <c r="A37" s="295">
        <f t="shared" si="0"/>
        <v>26</v>
      </c>
      <c r="B37" s="307"/>
      <c r="C37" s="297" t="s">
        <v>12</v>
      </c>
      <c r="D37" s="299"/>
      <c r="E37" s="299"/>
      <c r="F37" s="299"/>
      <c r="G37" s="300"/>
      <c r="H37" s="299"/>
      <c r="I37" s="299"/>
      <c r="J37" s="299">
        <f t="shared" si="3"/>
        <v>0</v>
      </c>
      <c r="K37" s="1440">
        <f t="shared" si="4"/>
        <v>0</v>
      </c>
      <c r="L37" s="1441"/>
      <c r="M37" s="291"/>
      <c r="N37" s="291"/>
      <c r="O37" s="302"/>
      <c r="P37" s="302"/>
    </row>
    <row r="38" spans="1:16" s="292" customFormat="1" ht="18.75" customHeight="1">
      <c r="A38" s="295">
        <f t="shared" si="0"/>
        <v>27</v>
      </c>
      <c r="B38" s="307"/>
      <c r="C38" s="297" t="s">
        <v>395</v>
      </c>
      <c r="D38" s="299"/>
      <c r="E38" s="299"/>
      <c r="F38" s="299"/>
      <c r="G38" s="300"/>
      <c r="H38" s="299"/>
      <c r="I38" s="299"/>
      <c r="J38" s="299">
        <f t="shared" si="3"/>
        <v>0</v>
      </c>
      <c r="K38" s="1440">
        <f t="shared" si="4"/>
        <v>0</v>
      </c>
      <c r="L38" s="1441"/>
      <c r="M38" s="291"/>
      <c r="N38" s="291"/>
      <c r="O38" s="302"/>
      <c r="P38" s="302"/>
    </row>
    <row r="39" spans="1:16" s="292" customFormat="1" ht="23.25" customHeight="1">
      <c r="A39" s="295">
        <f t="shared" si="0"/>
        <v>28</v>
      </c>
      <c r="B39" s="307"/>
      <c r="C39" s="297" t="s">
        <v>176</v>
      </c>
      <c r="D39" s="299"/>
      <c r="E39" s="299"/>
      <c r="F39" s="299"/>
      <c r="G39" s="300"/>
      <c r="H39" s="299"/>
      <c r="I39" s="299"/>
      <c r="J39" s="299">
        <f t="shared" si="3"/>
        <v>0</v>
      </c>
      <c r="K39" s="1440">
        <f t="shared" si="4"/>
        <v>0</v>
      </c>
      <c r="L39" s="1441"/>
      <c r="M39" s="291"/>
      <c r="N39" s="291"/>
      <c r="O39" s="302"/>
      <c r="P39" s="302"/>
    </row>
    <row r="40" spans="1:16" s="292" customFormat="1" ht="20.25" customHeight="1">
      <c r="A40" s="295">
        <f t="shared" si="0"/>
        <v>29</v>
      </c>
      <c r="B40" s="307"/>
      <c r="C40" s="297" t="s">
        <v>174</v>
      </c>
      <c r="D40" s="299"/>
      <c r="E40" s="299"/>
      <c r="F40" s="299"/>
      <c r="G40" s="300"/>
      <c r="H40" s="299"/>
      <c r="I40" s="299"/>
      <c r="J40" s="299">
        <f t="shared" si="3"/>
        <v>0</v>
      </c>
      <c r="K40" s="1440">
        <f t="shared" si="4"/>
        <v>0</v>
      </c>
      <c r="L40" s="1441"/>
      <c r="M40" s="291"/>
      <c r="N40" s="291"/>
      <c r="O40" s="302"/>
      <c r="P40" s="302"/>
    </row>
    <row r="41" spans="1:16" s="292" customFormat="1" ht="31.5" customHeight="1">
      <c r="A41" s="295">
        <f t="shared" si="0"/>
        <v>30</v>
      </c>
      <c r="B41" s="307"/>
      <c r="C41" s="297" t="s">
        <v>11</v>
      </c>
      <c r="D41" s="299"/>
      <c r="E41" s="299"/>
      <c r="F41" s="299"/>
      <c r="G41" s="300"/>
      <c r="H41" s="299"/>
      <c r="I41" s="299"/>
      <c r="J41" s="299">
        <f t="shared" si="3"/>
        <v>0</v>
      </c>
      <c r="K41" s="1440">
        <f t="shared" si="4"/>
        <v>0</v>
      </c>
      <c r="L41" s="1441"/>
      <c r="M41" s="291"/>
      <c r="N41" s="291"/>
      <c r="O41" s="302"/>
      <c r="P41" s="302"/>
    </row>
    <row r="42" spans="1:16" s="292" customFormat="1" ht="20.25" customHeight="1">
      <c r="A42" s="295">
        <f t="shared" si="0"/>
        <v>31</v>
      </c>
      <c r="B42" s="307"/>
      <c r="C42" s="297" t="s">
        <v>533</v>
      </c>
      <c r="D42" s="299"/>
      <c r="E42" s="299"/>
      <c r="F42" s="299"/>
      <c r="G42" s="300"/>
      <c r="H42" s="299"/>
      <c r="I42" s="299"/>
      <c r="J42" s="299">
        <f t="shared" si="3"/>
        <v>0</v>
      </c>
      <c r="K42" s="1440">
        <f t="shared" si="4"/>
        <v>0</v>
      </c>
      <c r="L42" s="1441"/>
      <c r="M42" s="291"/>
      <c r="N42" s="291"/>
      <c r="O42" s="302"/>
      <c r="P42" s="302"/>
    </row>
    <row r="43" spans="1:16" s="292" customFormat="1" ht="26.25" customHeight="1">
      <c r="A43" s="295">
        <f t="shared" si="0"/>
        <v>32</v>
      </c>
      <c r="B43" s="307"/>
      <c r="C43" s="297" t="s">
        <v>532</v>
      </c>
      <c r="D43" s="299"/>
      <c r="E43" s="299"/>
      <c r="F43" s="299"/>
      <c r="G43" s="300"/>
      <c r="H43" s="299"/>
      <c r="I43" s="299"/>
      <c r="J43" s="299">
        <f t="shared" si="3"/>
        <v>0</v>
      </c>
      <c r="K43" s="1440">
        <f t="shared" si="4"/>
        <v>0</v>
      </c>
      <c r="L43" s="1441"/>
      <c r="M43" s="291"/>
      <c r="N43" s="291"/>
      <c r="O43" s="302"/>
      <c r="P43" s="302"/>
    </row>
    <row r="44" spans="1:16" s="292" customFormat="1" ht="22.5" customHeight="1">
      <c r="A44" s="295">
        <f t="shared" si="0"/>
        <v>33</v>
      </c>
      <c r="B44" s="307"/>
      <c r="C44" s="297" t="s">
        <v>383</v>
      </c>
      <c r="D44" s="299"/>
      <c r="E44" s="299"/>
      <c r="F44" s="299"/>
      <c r="G44" s="300"/>
      <c r="H44" s="299"/>
      <c r="I44" s="299"/>
      <c r="J44" s="299">
        <f t="shared" si="3"/>
        <v>0</v>
      </c>
      <c r="K44" s="1440">
        <f t="shared" si="4"/>
        <v>0</v>
      </c>
      <c r="L44" s="1441"/>
      <c r="M44" s="291"/>
      <c r="N44" s="291"/>
      <c r="O44" s="302"/>
      <c r="P44" s="302"/>
    </row>
    <row r="45" spans="1:16" s="292" customFormat="1" ht="20.25" customHeight="1">
      <c r="A45" s="295">
        <f t="shared" si="0"/>
        <v>34</v>
      </c>
      <c r="B45" s="307"/>
      <c r="C45" s="297" t="s">
        <v>13</v>
      </c>
      <c r="D45" s="299"/>
      <c r="E45" s="299"/>
      <c r="F45" s="299"/>
      <c r="G45" s="300"/>
      <c r="H45" s="299"/>
      <c r="I45" s="299"/>
      <c r="J45" s="299">
        <f t="shared" si="3"/>
        <v>0</v>
      </c>
      <c r="K45" s="1440">
        <f t="shared" si="4"/>
        <v>0</v>
      </c>
      <c r="L45" s="1441"/>
      <c r="M45" s="291"/>
      <c r="N45" s="291"/>
      <c r="O45" s="302"/>
      <c r="P45" s="302"/>
    </row>
    <row r="46" spans="1:16" s="292" customFormat="1" ht="20.25" customHeight="1">
      <c r="A46" s="295">
        <f t="shared" si="0"/>
        <v>35</v>
      </c>
      <c r="B46" s="307"/>
      <c r="C46" s="297" t="s">
        <v>531</v>
      </c>
      <c r="D46" s="299"/>
      <c r="E46" s="299"/>
      <c r="F46" s="299"/>
      <c r="G46" s="300"/>
      <c r="H46" s="299"/>
      <c r="I46" s="299"/>
      <c r="J46" s="299">
        <f t="shared" si="3"/>
        <v>0</v>
      </c>
      <c r="K46" s="1440">
        <f t="shared" si="4"/>
        <v>0</v>
      </c>
      <c r="L46" s="1441"/>
      <c r="M46" s="291"/>
      <c r="N46" s="291"/>
      <c r="O46" s="302"/>
      <c r="P46" s="302"/>
    </row>
    <row r="47" spans="1:16" s="292" customFormat="1" ht="22.5" customHeight="1">
      <c r="A47" s="295">
        <f t="shared" si="0"/>
        <v>36</v>
      </c>
      <c r="B47" s="307"/>
      <c r="C47" s="297" t="s">
        <v>530</v>
      </c>
      <c r="D47" s="299"/>
      <c r="E47" s="299"/>
      <c r="F47" s="299"/>
      <c r="G47" s="300"/>
      <c r="H47" s="299"/>
      <c r="I47" s="299"/>
      <c r="J47" s="299">
        <f t="shared" si="3"/>
        <v>0</v>
      </c>
      <c r="K47" s="1440">
        <f t="shared" si="4"/>
        <v>0</v>
      </c>
      <c r="L47" s="1441"/>
      <c r="M47" s="291"/>
      <c r="N47" s="291"/>
      <c r="O47" s="302"/>
      <c r="P47" s="302"/>
    </row>
    <row r="48" spans="1:16" s="292" customFormat="1" ht="16.5" customHeight="1">
      <c r="A48" s="295">
        <f t="shared" si="0"/>
        <v>37</v>
      </c>
      <c r="B48" s="307"/>
      <c r="C48" s="297" t="s">
        <v>911</v>
      </c>
      <c r="D48" s="299"/>
      <c r="E48" s="299"/>
      <c r="F48" s="299"/>
      <c r="G48" s="300"/>
      <c r="H48" s="299"/>
      <c r="I48" s="299"/>
      <c r="J48" s="299">
        <f t="shared" si="3"/>
        <v>0</v>
      </c>
      <c r="K48" s="1440">
        <f t="shared" si="4"/>
        <v>0</v>
      </c>
      <c r="L48" s="1441"/>
      <c r="M48" s="291"/>
      <c r="N48" s="291"/>
      <c r="O48" s="302"/>
      <c r="P48" s="302"/>
    </row>
    <row r="49" spans="1:16" s="292" customFormat="1" ht="24.75" customHeight="1">
      <c r="A49" s="295">
        <f t="shared" si="0"/>
        <v>38</v>
      </c>
      <c r="B49" s="307"/>
      <c r="C49" s="297" t="s">
        <v>529</v>
      </c>
      <c r="D49" s="299"/>
      <c r="E49" s="299"/>
      <c r="F49" s="299"/>
      <c r="G49" s="300"/>
      <c r="H49" s="299"/>
      <c r="I49" s="299"/>
      <c r="J49" s="299">
        <f t="shared" si="3"/>
        <v>0</v>
      </c>
      <c r="K49" s="1440">
        <f t="shared" si="4"/>
        <v>0</v>
      </c>
      <c r="L49" s="1441"/>
      <c r="M49" s="291"/>
      <c r="N49" s="291"/>
      <c r="O49" s="302"/>
      <c r="P49" s="302"/>
    </row>
    <row r="50" spans="1:16" s="292" customFormat="1" ht="18" customHeight="1">
      <c r="A50" s="295">
        <f t="shared" si="0"/>
        <v>39</v>
      </c>
      <c r="B50" s="307"/>
      <c r="C50" s="297" t="s">
        <v>9</v>
      </c>
      <c r="D50" s="299"/>
      <c r="E50" s="299"/>
      <c r="F50" s="299"/>
      <c r="G50" s="300"/>
      <c r="H50" s="299"/>
      <c r="I50" s="299"/>
      <c r="J50" s="299">
        <f t="shared" si="3"/>
        <v>0</v>
      </c>
      <c r="K50" s="1440">
        <f t="shared" si="4"/>
        <v>0</v>
      </c>
      <c r="L50" s="1441"/>
      <c r="M50" s="291"/>
      <c r="N50" s="291"/>
      <c r="O50" s="302"/>
      <c r="P50" s="302"/>
    </row>
    <row r="51" spans="1:16" s="292" customFormat="1" ht="19.5" customHeight="1">
      <c r="A51" s="308">
        <f t="shared" si="0"/>
        <v>40</v>
      </c>
      <c r="B51" s="309"/>
      <c r="C51" s="310" t="s">
        <v>528</v>
      </c>
      <c r="D51" s="305"/>
      <c r="E51" s="305"/>
      <c r="F51" s="305"/>
      <c r="G51" s="306"/>
      <c r="H51" s="305">
        <f>SUM(H33:H50)</f>
        <v>0</v>
      </c>
      <c r="I51" s="305">
        <f>SUM(I33:I50)</f>
        <v>0</v>
      </c>
      <c r="J51" s="305">
        <f>SUM(J33:J50)</f>
        <v>0</v>
      </c>
      <c r="K51" s="1463"/>
      <c r="L51" s="1441"/>
      <c r="M51" s="291"/>
      <c r="N51" s="291"/>
      <c r="O51" s="302"/>
      <c r="P51" s="302"/>
    </row>
    <row r="52" spans="1:16" s="272" customFormat="1" ht="15.6">
      <c r="A52" s="311"/>
      <c r="E52" s="288"/>
      <c r="F52" s="288"/>
      <c r="G52" s="288"/>
      <c r="H52" s="288"/>
      <c r="I52" s="288"/>
      <c r="J52" s="288"/>
    </row>
    <row r="53" spans="1:16" s="272" customFormat="1" ht="15.6">
      <c r="D53" s="274"/>
      <c r="E53" s="312"/>
      <c r="F53" s="312"/>
      <c r="G53" s="312"/>
      <c r="H53" s="312"/>
      <c r="I53" s="312"/>
      <c r="J53" s="312"/>
      <c r="K53" s="313"/>
      <c r="L53" s="313"/>
      <c r="M53" s="312"/>
    </row>
    <row r="54" spans="1:16" s="272" customFormat="1" ht="15.6">
      <c r="E54" s="288"/>
      <c r="F54" s="288"/>
      <c r="G54" s="288"/>
      <c r="H54" s="288"/>
      <c r="I54" s="288"/>
      <c r="J54" s="288"/>
    </row>
    <row r="55" spans="1:16" s="272" customFormat="1" ht="21">
      <c r="A55" s="287" t="s">
        <v>819</v>
      </c>
      <c r="B55" s="288"/>
      <c r="C55" s="288"/>
      <c r="D55" s="288"/>
      <c r="E55" s="288"/>
      <c r="F55" s="288"/>
      <c r="G55" s="288"/>
      <c r="H55" s="288"/>
    </row>
    <row r="56" spans="1:16" s="272" customFormat="1" ht="15.6">
      <c r="D56" s="289"/>
      <c r="E56" s="288"/>
      <c r="F56" s="288"/>
      <c r="G56" s="288"/>
      <c r="H56" s="288"/>
      <c r="I56" s="288"/>
      <c r="J56" s="288"/>
    </row>
    <row r="57" spans="1:16" s="272" customFormat="1" ht="15.6">
      <c r="A57" s="1442" t="s">
        <v>831</v>
      </c>
      <c r="B57" s="1430" t="s">
        <v>167</v>
      </c>
      <c r="C57" s="1445"/>
      <c r="D57" s="1442" t="s">
        <v>527</v>
      </c>
      <c r="E57" s="1442" t="s">
        <v>526</v>
      </c>
      <c r="F57" s="1442" t="s">
        <v>80</v>
      </c>
      <c r="G57" s="1466" t="s">
        <v>210</v>
      </c>
      <c r="H57" s="1467"/>
      <c r="I57" s="1467"/>
      <c r="J57" s="1467"/>
      <c r="K57" s="1467"/>
      <c r="L57" s="1468"/>
    </row>
    <row r="58" spans="1:16" s="272" customFormat="1" ht="35.25" customHeight="1">
      <c r="A58" s="1443"/>
      <c r="B58" s="1446"/>
      <c r="C58" s="1447"/>
      <c r="D58" s="1443"/>
      <c r="E58" s="1443"/>
      <c r="F58" s="1443"/>
      <c r="G58" s="1457" t="s">
        <v>525</v>
      </c>
      <c r="H58" s="1457" t="s">
        <v>900</v>
      </c>
      <c r="I58" s="314" t="s">
        <v>83</v>
      </c>
      <c r="J58" s="315"/>
      <c r="K58" s="1457" t="s">
        <v>211</v>
      </c>
      <c r="L58" s="1458"/>
    </row>
    <row r="59" spans="1:16" s="272" customFormat="1" ht="30" customHeight="1">
      <c r="A59" s="1444"/>
      <c r="B59" s="1432"/>
      <c r="C59" s="1448"/>
      <c r="D59" s="1444"/>
      <c r="E59" s="1444"/>
      <c r="F59" s="1444"/>
      <c r="G59" s="1458"/>
      <c r="H59" s="1459"/>
      <c r="I59" s="314" t="s">
        <v>510</v>
      </c>
      <c r="J59" s="314" t="s">
        <v>509</v>
      </c>
      <c r="K59" s="314" t="s">
        <v>510</v>
      </c>
      <c r="L59" s="314" t="s">
        <v>509</v>
      </c>
    </row>
    <row r="60" spans="1:16" s="272" customFormat="1" ht="15">
      <c r="A60" s="316">
        <f>A51+1</f>
        <v>41</v>
      </c>
      <c r="B60" s="1449" t="s">
        <v>523</v>
      </c>
      <c r="C60" s="1450"/>
      <c r="D60" s="317"/>
      <c r="E60" s="317"/>
      <c r="F60" s="318">
        <f>D60-E60</f>
        <v>0</v>
      </c>
      <c r="G60" s="317"/>
      <c r="H60" s="317"/>
      <c r="I60" s="317"/>
      <c r="J60" s="317"/>
      <c r="K60" s="317"/>
      <c r="L60" s="317"/>
    </row>
    <row r="61" spans="1:16" s="272" customFormat="1" ht="15">
      <c r="A61" s="308">
        <f>A60+1</f>
        <v>42</v>
      </c>
      <c r="B61" s="1451" t="s">
        <v>820</v>
      </c>
      <c r="C61" s="1452"/>
      <c r="D61" s="317"/>
      <c r="E61" s="317"/>
      <c r="F61" s="318">
        <f t="shared" ref="F61" si="5">D61-E61</f>
        <v>0</v>
      </c>
      <c r="G61" s="317"/>
      <c r="H61" s="317"/>
      <c r="I61" s="317"/>
      <c r="J61" s="317"/>
      <c r="K61" s="317"/>
      <c r="L61" s="317"/>
    </row>
    <row r="62" spans="1:16" s="272" customFormat="1" ht="15.6">
      <c r="D62" s="289"/>
      <c r="E62" s="288"/>
      <c r="F62" s="288"/>
      <c r="G62" s="288"/>
      <c r="H62" s="288"/>
      <c r="I62" s="288"/>
      <c r="J62" s="288"/>
    </row>
    <row r="63" spans="1:16" s="272" customFormat="1" ht="15.6">
      <c r="D63" s="289"/>
      <c r="E63" s="288"/>
      <c r="F63" s="288"/>
      <c r="G63" s="288"/>
      <c r="H63" s="288"/>
      <c r="I63" s="288"/>
      <c r="J63" s="288"/>
    </row>
    <row r="64" spans="1:16" s="272" customFormat="1" ht="15.6">
      <c r="D64" s="312"/>
      <c r="E64" s="312"/>
      <c r="F64" s="312"/>
      <c r="G64" s="312"/>
      <c r="H64" s="312"/>
      <c r="I64" s="288"/>
      <c r="J64" s="288"/>
    </row>
    <row r="65" spans="1:16" s="272" customFormat="1" ht="15.6">
      <c r="D65" s="312"/>
      <c r="E65" s="312"/>
      <c r="F65" s="312"/>
      <c r="G65" s="312"/>
      <c r="H65" s="312"/>
      <c r="I65" s="288"/>
      <c r="J65" s="288"/>
    </row>
    <row r="66" spans="1:16" s="272" customFormat="1" ht="21">
      <c r="A66" s="319" t="s">
        <v>821</v>
      </c>
      <c r="B66" s="312"/>
      <c r="C66" s="312"/>
      <c r="D66" s="312"/>
      <c r="E66" s="312"/>
      <c r="F66" s="312"/>
      <c r="G66" s="288"/>
      <c r="H66" s="288"/>
    </row>
    <row r="67" spans="1:16" s="272" customFormat="1" ht="15.6">
      <c r="D67" s="312"/>
      <c r="E67" s="312"/>
      <c r="F67" s="312"/>
      <c r="G67" s="312"/>
      <c r="H67" s="312"/>
      <c r="I67" s="288"/>
      <c r="J67" s="288"/>
    </row>
    <row r="68" spans="1:16" s="272" customFormat="1" ht="15.6">
      <c r="D68" s="312"/>
      <c r="E68" s="312"/>
      <c r="F68" s="312"/>
      <c r="G68" s="312"/>
      <c r="H68" s="312"/>
      <c r="I68" s="288"/>
      <c r="J68" s="288"/>
    </row>
    <row r="69" spans="1:16" s="272" customFormat="1" ht="55.5" customHeight="1">
      <c r="A69" s="1428" t="s">
        <v>831</v>
      </c>
      <c r="B69" s="1430" t="s">
        <v>518</v>
      </c>
      <c r="C69" s="1437"/>
      <c r="D69" s="1428" t="s">
        <v>522</v>
      </c>
      <c r="E69" s="1428" t="s">
        <v>521</v>
      </c>
      <c r="F69" s="1428" t="s">
        <v>520</v>
      </c>
      <c r="G69" s="1428" t="s">
        <v>514</v>
      </c>
      <c r="H69" s="1428" t="s">
        <v>513</v>
      </c>
      <c r="I69" s="1434"/>
      <c r="J69" s="1428" t="s">
        <v>519</v>
      </c>
      <c r="K69" s="1466" t="s">
        <v>511</v>
      </c>
      <c r="L69" s="1468"/>
    </row>
    <row r="70" spans="1:16" s="272" customFormat="1" ht="23.25" customHeight="1">
      <c r="A70" s="1434"/>
      <c r="B70" s="1438"/>
      <c r="C70" s="1439"/>
      <c r="D70" s="1434"/>
      <c r="E70" s="1434"/>
      <c r="F70" s="1434"/>
      <c r="G70" s="1434"/>
      <c r="H70" s="320" t="s">
        <v>510</v>
      </c>
      <c r="I70" s="320" t="s">
        <v>509</v>
      </c>
      <c r="J70" s="1434"/>
      <c r="K70" s="1481"/>
      <c r="L70" s="1468"/>
    </row>
    <row r="71" spans="1:16" s="272" customFormat="1" ht="23.25" customHeight="1">
      <c r="A71" s="321">
        <f>A61+1</f>
        <v>43</v>
      </c>
      <c r="B71" s="1436">
        <v>2017</v>
      </c>
      <c r="C71" s="322" t="s">
        <v>261</v>
      </c>
      <c r="D71" s="323"/>
      <c r="E71" s="323"/>
      <c r="F71" s="323"/>
      <c r="G71" s="323"/>
      <c r="H71" s="323"/>
      <c r="I71" s="323"/>
      <c r="J71" s="305">
        <f t="shared" ref="J71:J96" si="6">D71+E71-F71-G71+H71-I71</f>
        <v>0</v>
      </c>
      <c r="K71" s="1465"/>
      <c r="L71" s="1461"/>
    </row>
    <row r="72" spans="1:16" s="272" customFormat="1" ht="23.25" customHeight="1">
      <c r="A72" s="324">
        <f>A71+1</f>
        <v>44</v>
      </c>
      <c r="B72" s="1424"/>
      <c r="C72" s="325" t="s">
        <v>252</v>
      </c>
      <c r="D72" s="326"/>
      <c r="E72" s="326"/>
      <c r="F72" s="326"/>
      <c r="G72" s="326"/>
      <c r="H72" s="326"/>
      <c r="I72" s="326"/>
      <c r="J72" s="305">
        <f t="shared" si="6"/>
        <v>0</v>
      </c>
      <c r="K72" s="1465"/>
      <c r="L72" s="1461"/>
    </row>
    <row r="73" spans="1:16" s="272" customFormat="1" ht="22.5" customHeight="1">
      <c r="A73" s="324">
        <f t="shared" ref="A73:A96" si="7">A72+1</f>
        <v>45</v>
      </c>
      <c r="B73" s="1436">
        <v>2018</v>
      </c>
      <c r="C73" s="325" t="s">
        <v>261</v>
      </c>
      <c r="D73" s="323"/>
      <c r="E73" s="323"/>
      <c r="F73" s="323"/>
      <c r="G73" s="323"/>
      <c r="H73" s="323"/>
      <c r="I73" s="323"/>
      <c r="J73" s="305">
        <f t="shared" si="6"/>
        <v>0</v>
      </c>
      <c r="K73" s="1465"/>
      <c r="L73" s="1461"/>
    </row>
    <row r="74" spans="1:16" s="272" customFormat="1" ht="22.5" customHeight="1">
      <c r="A74" s="324">
        <f t="shared" si="7"/>
        <v>46</v>
      </c>
      <c r="B74" s="1424"/>
      <c r="C74" s="325" t="s">
        <v>252</v>
      </c>
      <c r="D74" s="326"/>
      <c r="E74" s="326"/>
      <c r="F74" s="326"/>
      <c r="G74" s="326"/>
      <c r="H74" s="326"/>
      <c r="I74" s="326"/>
      <c r="J74" s="305">
        <f t="shared" si="6"/>
        <v>0</v>
      </c>
      <c r="K74" s="1465"/>
      <c r="L74" s="1461"/>
    </row>
    <row r="75" spans="1:16" s="272" customFormat="1" ht="20.25" customHeight="1">
      <c r="A75" s="324">
        <f t="shared" si="7"/>
        <v>47</v>
      </c>
      <c r="B75" s="1436">
        <v>2019</v>
      </c>
      <c r="C75" s="325" t="s">
        <v>261</v>
      </c>
      <c r="D75" s="323"/>
      <c r="E75" s="323"/>
      <c r="F75" s="323"/>
      <c r="G75" s="323"/>
      <c r="H75" s="323"/>
      <c r="I75" s="323"/>
      <c r="J75" s="305">
        <f t="shared" si="6"/>
        <v>0</v>
      </c>
      <c r="K75" s="1465"/>
      <c r="L75" s="1461"/>
      <c r="M75" s="289"/>
    </row>
    <row r="76" spans="1:16" s="272" customFormat="1" ht="20.25" customHeight="1">
      <c r="A76" s="324">
        <f t="shared" si="7"/>
        <v>48</v>
      </c>
      <c r="B76" s="1424"/>
      <c r="C76" s="325" t="s">
        <v>252</v>
      </c>
      <c r="D76" s="326"/>
      <c r="E76" s="326"/>
      <c r="F76" s="326"/>
      <c r="G76" s="326"/>
      <c r="H76" s="326"/>
      <c r="I76" s="326"/>
      <c r="J76" s="305">
        <f t="shared" si="6"/>
        <v>0</v>
      </c>
      <c r="K76" s="1465"/>
      <c r="L76" s="1461"/>
      <c r="M76" s="289"/>
    </row>
    <row r="77" spans="1:16" s="272" customFormat="1" ht="23.25" customHeight="1">
      <c r="A77" s="324">
        <f t="shared" si="7"/>
        <v>49</v>
      </c>
      <c r="B77" s="1436">
        <v>2020</v>
      </c>
      <c r="C77" s="325" t="s">
        <v>261</v>
      </c>
      <c r="D77" s="323"/>
      <c r="E77" s="323"/>
      <c r="F77" s="323"/>
      <c r="G77" s="323"/>
      <c r="H77" s="323"/>
      <c r="I77" s="323"/>
      <c r="J77" s="305">
        <f t="shared" si="6"/>
        <v>0</v>
      </c>
      <c r="K77" s="1465"/>
      <c r="L77" s="1461"/>
    </row>
    <row r="78" spans="1:16" s="272" customFormat="1" ht="23.25" customHeight="1">
      <c r="A78" s="324">
        <f t="shared" si="7"/>
        <v>50</v>
      </c>
      <c r="B78" s="1424"/>
      <c r="C78" s="325" t="s">
        <v>252</v>
      </c>
      <c r="D78" s="326"/>
      <c r="E78" s="326"/>
      <c r="F78" s="326"/>
      <c r="G78" s="326"/>
      <c r="H78" s="326"/>
      <c r="I78" s="326"/>
      <c r="J78" s="305">
        <f t="shared" si="6"/>
        <v>0</v>
      </c>
      <c r="K78" s="1465"/>
      <c r="L78" s="1461"/>
    </row>
    <row r="79" spans="1:16" s="292" customFormat="1" ht="22.5" customHeight="1">
      <c r="A79" s="324">
        <f t="shared" si="7"/>
        <v>51</v>
      </c>
      <c r="B79" s="1435">
        <v>2021</v>
      </c>
      <c r="C79" s="325" t="s">
        <v>261</v>
      </c>
      <c r="D79" s="299"/>
      <c r="E79" s="299"/>
      <c r="F79" s="299"/>
      <c r="G79" s="299"/>
      <c r="H79" s="299"/>
      <c r="I79" s="299"/>
      <c r="J79" s="305">
        <f t="shared" si="6"/>
        <v>0</v>
      </c>
      <c r="K79" s="1464"/>
      <c r="L79" s="1461"/>
      <c r="M79" s="327"/>
      <c r="N79" s="327"/>
      <c r="O79" s="327"/>
      <c r="P79" s="327"/>
    </row>
    <row r="80" spans="1:16" s="292" customFormat="1" ht="22.5" customHeight="1">
      <c r="A80" s="324">
        <f t="shared" si="7"/>
        <v>52</v>
      </c>
      <c r="B80" s="1424"/>
      <c r="C80" s="325" t="s">
        <v>252</v>
      </c>
      <c r="D80" s="300"/>
      <c r="E80" s="300"/>
      <c r="F80" s="300"/>
      <c r="G80" s="300"/>
      <c r="H80" s="300"/>
      <c r="I80" s="300"/>
      <c r="J80" s="305">
        <f t="shared" si="6"/>
        <v>0</v>
      </c>
      <c r="K80" s="1464"/>
      <c r="L80" s="1461"/>
      <c r="M80" s="327"/>
      <c r="N80" s="327"/>
      <c r="O80" s="327"/>
      <c r="P80" s="327"/>
    </row>
    <row r="81" spans="1:16" s="292" customFormat="1" ht="22.5" customHeight="1">
      <c r="A81" s="324">
        <f t="shared" si="7"/>
        <v>53</v>
      </c>
      <c r="B81" s="1435">
        <v>2022</v>
      </c>
      <c r="C81" s="325" t="s">
        <v>261</v>
      </c>
      <c r="D81" s="299"/>
      <c r="E81" s="299"/>
      <c r="F81" s="299"/>
      <c r="G81" s="299"/>
      <c r="H81" s="299"/>
      <c r="I81" s="299"/>
      <c r="J81" s="305">
        <f t="shared" si="6"/>
        <v>0</v>
      </c>
      <c r="K81" s="1464"/>
      <c r="L81" s="1461"/>
      <c r="M81" s="327"/>
      <c r="N81" s="327"/>
      <c r="O81" s="327"/>
      <c r="P81" s="327"/>
    </row>
    <row r="82" spans="1:16" s="292" customFormat="1" ht="22.5" customHeight="1">
      <c r="A82" s="324">
        <f t="shared" si="7"/>
        <v>54</v>
      </c>
      <c r="B82" s="1424"/>
      <c r="C82" s="325" t="s">
        <v>252</v>
      </c>
      <c r="D82" s="300"/>
      <c r="E82" s="300"/>
      <c r="F82" s="300"/>
      <c r="G82" s="300"/>
      <c r="H82" s="300"/>
      <c r="I82" s="300"/>
      <c r="J82" s="305">
        <f t="shared" si="6"/>
        <v>0</v>
      </c>
      <c r="K82" s="1464"/>
      <c r="L82" s="1461"/>
      <c r="M82" s="327"/>
      <c r="N82" s="327"/>
      <c r="O82" s="327"/>
      <c r="P82" s="327"/>
    </row>
    <row r="83" spans="1:16" s="292" customFormat="1" ht="24" customHeight="1">
      <c r="A83" s="324">
        <f t="shared" si="7"/>
        <v>55</v>
      </c>
      <c r="B83" s="1435">
        <v>2023</v>
      </c>
      <c r="C83" s="325" t="s">
        <v>261</v>
      </c>
      <c r="D83" s="299"/>
      <c r="E83" s="299"/>
      <c r="F83" s="299"/>
      <c r="G83" s="299"/>
      <c r="H83" s="299"/>
      <c r="I83" s="299"/>
      <c r="J83" s="305">
        <f t="shared" si="6"/>
        <v>0</v>
      </c>
      <c r="K83" s="1464"/>
      <c r="L83" s="1461"/>
      <c r="M83" s="327"/>
      <c r="N83" s="327"/>
      <c r="O83" s="327"/>
      <c r="P83" s="327"/>
    </row>
    <row r="84" spans="1:16" s="292" customFormat="1" ht="24" customHeight="1">
      <c r="A84" s="324">
        <f t="shared" si="7"/>
        <v>56</v>
      </c>
      <c r="B84" s="1424"/>
      <c r="C84" s="325" t="s">
        <v>252</v>
      </c>
      <c r="D84" s="300"/>
      <c r="E84" s="300"/>
      <c r="F84" s="300"/>
      <c r="G84" s="300"/>
      <c r="H84" s="300"/>
      <c r="I84" s="300"/>
      <c r="J84" s="305">
        <f t="shared" si="6"/>
        <v>0</v>
      </c>
      <c r="K84" s="1464"/>
      <c r="L84" s="1461"/>
      <c r="M84" s="327"/>
      <c r="N84" s="327"/>
      <c r="O84" s="327"/>
      <c r="P84" s="327"/>
    </row>
    <row r="85" spans="1:16" s="292" customFormat="1" ht="24" customHeight="1">
      <c r="A85" s="324">
        <f t="shared" si="7"/>
        <v>57</v>
      </c>
      <c r="B85" s="1435">
        <v>2024</v>
      </c>
      <c r="C85" s="325" t="s">
        <v>261</v>
      </c>
      <c r="D85" s="299"/>
      <c r="E85" s="299"/>
      <c r="F85" s="299"/>
      <c r="G85" s="299"/>
      <c r="H85" s="299"/>
      <c r="I85" s="299"/>
      <c r="J85" s="305">
        <f t="shared" si="6"/>
        <v>0</v>
      </c>
      <c r="K85" s="1464"/>
      <c r="L85" s="1461"/>
      <c r="M85" s="327"/>
      <c r="N85" s="327"/>
      <c r="O85" s="327"/>
      <c r="P85" s="327"/>
    </row>
    <row r="86" spans="1:16" s="292" customFormat="1" ht="24" customHeight="1">
      <c r="A86" s="324">
        <f t="shared" si="7"/>
        <v>58</v>
      </c>
      <c r="B86" s="1424"/>
      <c r="C86" s="325" t="s">
        <v>252</v>
      </c>
      <c r="D86" s="300"/>
      <c r="E86" s="300"/>
      <c r="F86" s="300"/>
      <c r="G86" s="300"/>
      <c r="H86" s="300"/>
      <c r="I86" s="300"/>
      <c r="J86" s="305">
        <f t="shared" si="6"/>
        <v>0</v>
      </c>
      <c r="K86" s="1464"/>
      <c r="L86" s="1461"/>
      <c r="M86" s="327"/>
      <c r="N86" s="327"/>
      <c r="O86" s="327"/>
      <c r="P86" s="327"/>
    </row>
    <row r="87" spans="1:16" s="292" customFormat="1" ht="23.25" customHeight="1">
      <c r="A87" s="324">
        <f t="shared" si="7"/>
        <v>59</v>
      </c>
      <c r="B87" s="1435">
        <v>2025</v>
      </c>
      <c r="C87" s="325" t="s">
        <v>261</v>
      </c>
      <c r="D87" s="299"/>
      <c r="E87" s="299"/>
      <c r="F87" s="299"/>
      <c r="G87" s="299"/>
      <c r="H87" s="299"/>
      <c r="I87" s="299"/>
      <c r="J87" s="305">
        <f t="shared" si="6"/>
        <v>0</v>
      </c>
      <c r="K87" s="1464"/>
      <c r="L87" s="1461"/>
      <c r="M87" s="327"/>
      <c r="N87" s="327"/>
      <c r="O87" s="327"/>
      <c r="P87" s="327"/>
    </row>
    <row r="88" spans="1:16" s="292" customFormat="1" ht="23.25" customHeight="1">
      <c r="A88" s="324">
        <f t="shared" si="7"/>
        <v>60</v>
      </c>
      <c r="B88" s="1424"/>
      <c r="C88" s="325" t="s">
        <v>252</v>
      </c>
      <c r="D88" s="300"/>
      <c r="E88" s="300"/>
      <c r="F88" s="300"/>
      <c r="G88" s="300"/>
      <c r="H88" s="300"/>
      <c r="I88" s="300"/>
      <c r="J88" s="305">
        <f t="shared" si="6"/>
        <v>0</v>
      </c>
      <c r="K88" s="1464"/>
      <c r="L88" s="1461"/>
      <c r="M88" s="327"/>
      <c r="N88" s="327"/>
      <c r="O88" s="327"/>
      <c r="P88" s="327"/>
    </row>
    <row r="89" spans="1:16" s="292" customFormat="1" ht="23.25" customHeight="1">
      <c r="A89" s="324">
        <f t="shared" si="7"/>
        <v>61</v>
      </c>
      <c r="B89" s="1435">
        <v>2026</v>
      </c>
      <c r="C89" s="325" t="s">
        <v>261</v>
      </c>
      <c r="D89" s="299"/>
      <c r="E89" s="299"/>
      <c r="F89" s="299"/>
      <c r="G89" s="299"/>
      <c r="H89" s="299"/>
      <c r="I89" s="299"/>
      <c r="J89" s="305">
        <f t="shared" si="6"/>
        <v>0</v>
      </c>
      <c r="K89" s="1464"/>
      <c r="L89" s="1461"/>
      <c r="M89" s="327"/>
      <c r="N89" s="327"/>
      <c r="O89" s="327"/>
      <c r="P89" s="327"/>
    </row>
    <row r="90" spans="1:16" s="292" customFormat="1" ht="23.25" customHeight="1">
      <c r="A90" s="324">
        <f t="shared" si="7"/>
        <v>62</v>
      </c>
      <c r="B90" s="1424"/>
      <c r="C90" s="325" t="s">
        <v>252</v>
      </c>
      <c r="D90" s="300"/>
      <c r="E90" s="300"/>
      <c r="F90" s="300"/>
      <c r="G90" s="300"/>
      <c r="H90" s="300"/>
      <c r="I90" s="300"/>
      <c r="J90" s="305">
        <f t="shared" si="6"/>
        <v>0</v>
      </c>
      <c r="K90" s="1464"/>
      <c r="L90" s="1461"/>
      <c r="M90" s="327"/>
      <c r="N90" s="327"/>
      <c r="O90" s="327"/>
      <c r="P90" s="327"/>
    </row>
    <row r="91" spans="1:16" s="292" customFormat="1" ht="22.5" customHeight="1">
      <c r="A91" s="324">
        <f t="shared" si="7"/>
        <v>63</v>
      </c>
      <c r="B91" s="1435">
        <v>2027</v>
      </c>
      <c r="C91" s="325" t="s">
        <v>261</v>
      </c>
      <c r="D91" s="299"/>
      <c r="E91" s="299"/>
      <c r="F91" s="299"/>
      <c r="G91" s="299"/>
      <c r="H91" s="299"/>
      <c r="I91" s="299"/>
      <c r="J91" s="305">
        <f t="shared" si="6"/>
        <v>0</v>
      </c>
      <c r="K91" s="1464"/>
      <c r="L91" s="1461"/>
      <c r="M91" s="327"/>
      <c r="N91" s="327"/>
      <c r="O91" s="327"/>
      <c r="P91" s="327"/>
    </row>
    <row r="92" spans="1:16" s="292" customFormat="1" ht="22.5" customHeight="1">
      <c r="A92" s="324">
        <f t="shared" si="7"/>
        <v>64</v>
      </c>
      <c r="B92" s="1424"/>
      <c r="C92" s="325" t="s">
        <v>252</v>
      </c>
      <c r="D92" s="300"/>
      <c r="E92" s="300"/>
      <c r="F92" s="300"/>
      <c r="G92" s="300"/>
      <c r="H92" s="300"/>
      <c r="I92" s="300"/>
      <c r="J92" s="305">
        <f t="shared" si="6"/>
        <v>0</v>
      </c>
      <c r="K92" s="1464"/>
      <c r="L92" s="1461"/>
      <c r="M92" s="327"/>
      <c r="N92" s="327"/>
      <c r="O92" s="327"/>
      <c r="P92" s="327"/>
    </row>
    <row r="93" spans="1:16" s="292" customFormat="1" ht="19.5" customHeight="1">
      <c r="A93" s="324">
        <f t="shared" si="7"/>
        <v>65</v>
      </c>
      <c r="B93" s="1435">
        <v>2028</v>
      </c>
      <c r="C93" s="325" t="s">
        <v>261</v>
      </c>
      <c r="D93" s="299"/>
      <c r="E93" s="299"/>
      <c r="F93" s="299"/>
      <c r="G93" s="299"/>
      <c r="H93" s="299"/>
      <c r="I93" s="299"/>
      <c r="J93" s="305">
        <f t="shared" si="6"/>
        <v>0</v>
      </c>
      <c r="K93" s="1464"/>
      <c r="L93" s="1461"/>
      <c r="M93" s="327"/>
      <c r="N93" s="327"/>
      <c r="O93" s="327"/>
      <c r="P93" s="327"/>
    </row>
    <row r="94" spans="1:16" s="292" customFormat="1" ht="19.5" customHeight="1">
      <c r="A94" s="324">
        <f t="shared" si="7"/>
        <v>66</v>
      </c>
      <c r="B94" s="1424"/>
      <c r="C94" s="325" t="s">
        <v>252</v>
      </c>
      <c r="D94" s="300"/>
      <c r="E94" s="300"/>
      <c r="F94" s="300"/>
      <c r="G94" s="300"/>
      <c r="H94" s="300"/>
      <c r="I94" s="300"/>
      <c r="J94" s="305">
        <f t="shared" si="6"/>
        <v>0</v>
      </c>
      <c r="K94" s="1464"/>
      <c r="L94" s="1461"/>
      <c r="M94" s="327"/>
      <c r="N94" s="327"/>
      <c r="O94" s="327"/>
      <c r="P94" s="327"/>
    </row>
    <row r="95" spans="1:16" s="292" customFormat="1" ht="23.25" customHeight="1">
      <c r="A95" s="324">
        <f t="shared" si="7"/>
        <v>67</v>
      </c>
      <c r="B95" s="1435">
        <v>2029</v>
      </c>
      <c r="C95" s="325" t="s">
        <v>261</v>
      </c>
      <c r="D95" s="300"/>
      <c r="E95" s="300"/>
      <c r="F95" s="300"/>
      <c r="G95" s="300"/>
      <c r="H95" s="300"/>
      <c r="I95" s="300"/>
      <c r="J95" s="305">
        <f t="shared" si="6"/>
        <v>0</v>
      </c>
      <c r="K95" s="1464"/>
      <c r="L95" s="1461"/>
      <c r="M95" s="327"/>
      <c r="N95" s="327"/>
      <c r="O95" s="327"/>
      <c r="P95" s="327"/>
    </row>
    <row r="96" spans="1:16" s="292" customFormat="1" ht="23.25" customHeight="1">
      <c r="A96" s="328">
        <f t="shared" si="7"/>
        <v>68</v>
      </c>
      <c r="B96" s="1424"/>
      <c r="C96" s="325" t="s">
        <v>252</v>
      </c>
      <c r="D96" s="300"/>
      <c r="E96" s="300"/>
      <c r="F96" s="300"/>
      <c r="G96" s="300"/>
      <c r="H96" s="300"/>
      <c r="I96" s="300"/>
      <c r="J96" s="305">
        <f t="shared" si="6"/>
        <v>0</v>
      </c>
      <c r="K96" s="1464"/>
      <c r="L96" s="1461"/>
      <c r="M96" s="327"/>
      <c r="N96" s="327"/>
      <c r="O96" s="327"/>
      <c r="P96" s="327"/>
    </row>
    <row r="97" spans="1:16" s="292" customFormat="1" ht="21" customHeight="1">
      <c r="D97" s="327"/>
      <c r="E97" s="329"/>
      <c r="F97" s="329"/>
      <c r="G97" s="329"/>
      <c r="H97" s="329"/>
      <c r="I97" s="329"/>
      <c r="J97" s="329"/>
      <c r="K97" s="327"/>
      <c r="L97" s="327"/>
      <c r="M97" s="327"/>
      <c r="N97" s="327"/>
      <c r="O97" s="327"/>
      <c r="P97" s="327"/>
    </row>
    <row r="98" spans="1:16" s="292" customFormat="1" ht="21" customHeight="1">
      <c r="D98" s="327"/>
      <c r="E98" s="329"/>
      <c r="F98" s="329"/>
      <c r="G98" s="329"/>
      <c r="H98" s="329"/>
      <c r="I98" s="329"/>
      <c r="J98" s="329"/>
      <c r="K98" s="327"/>
      <c r="L98" s="327"/>
      <c r="M98" s="327"/>
      <c r="N98" s="327"/>
      <c r="O98" s="327"/>
      <c r="P98" s="327"/>
    </row>
    <row r="99" spans="1:16" s="292" customFormat="1" ht="21" customHeight="1">
      <c r="A99" s="319" t="s">
        <v>822</v>
      </c>
      <c r="D99" s="327"/>
      <c r="E99" s="329"/>
      <c r="F99" s="329"/>
      <c r="G99" s="329"/>
      <c r="H99" s="329"/>
      <c r="I99" s="329"/>
      <c r="J99" s="329"/>
      <c r="K99" s="327"/>
      <c r="L99" s="327"/>
      <c r="M99" s="327"/>
      <c r="N99" s="327"/>
      <c r="O99" s="327"/>
      <c r="P99" s="327"/>
    </row>
    <row r="100" spans="1:16" s="292" customFormat="1" ht="21" customHeight="1">
      <c r="D100" s="327"/>
      <c r="E100" s="329"/>
      <c r="F100" s="329"/>
      <c r="G100" s="329"/>
      <c r="H100" s="329"/>
      <c r="I100" s="329"/>
      <c r="J100" s="329"/>
      <c r="K100" s="327"/>
      <c r="L100" s="327"/>
      <c r="M100" s="327"/>
      <c r="N100" s="327"/>
      <c r="O100" s="327"/>
      <c r="P100" s="327"/>
    </row>
    <row r="101" spans="1:16" s="292" customFormat="1" ht="21" customHeight="1">
      <c r="D101" s="327"/>
      <c r="E101" s="329"/>
      <c r="F101" s="329"/>
      <c r="G101" s="329"/>
      <c r="H101" s="329"/>
      <c r="I101" s="329"/>
      <c r="J101" s="329"/>
      <c r="K101" s="327"/>
      <c r="L101" s="327"/>
      <c r="M101" s="327"/>
      <c r="N101" s="327"/>
      <c r="O101" s="327"/>
      <c r="P101" s="327"/>
    </row>
    <row r="102" spans="1:16" s="292" customFormat="1" ht="38.25" customHeight="1">
      <c r="A102" s="1428" t="s">
        <v>831</v>
      </c>
      <c r="B102" s="1430" t="s">
        <v>823</v>
      </c>
      <c r="C102" s="1437"/>
      <c r="D102" s="1428" t="s">
        <v>517</v>
      </c>
      <c r="E102" s="1428" t="s">
        <v>516</v>
      </c>
      <c r="F102" s="1428" t="s">
        <v>515</v>
      </c>
      <c r="G102" s="1428" t="s">
        <v>514</v>
      </c>
      <c r="H102" s="1428" t="s">
        <v>513</v>
      </c>
      <c r="I102" s="1434"/>
      <c r="J102" s="1428" t="s">
        <v>512</v>
      </c>
      <c r="K102" s="1466" t="s">
        <v>511</v>
      </c>
      <c r="L102" s="1468"/>
      <c r="M102" s="327"/>
      <c r="N102" s="327"/>
      <c r="O102" s="327"/>
    </row>
    <row r="103" spans="1:16" s="292" customFormat="1" ht="31.5" customHeight="1">
      <c r="A103" s="1434"/>
      <c r="B103" s="1438"/>
      <c r="C103" s="1439"/>
      <c r="D103" s="1434"/>
      <c r="E103" s="1434"/>
      <c r="F103" s="1434"/>
      <c r="G103" s="1434"/>
      <c r="H103" s="320" t="s">
        <v>510</v>
      </c>
      <c r="I103" s="320" t="s">
        <v>509</v>
      </c>
      <c r="J103" s="1434"/>
      <c r="K103" s="1481"/>
      <c r="L103" s="1468"/>
      <c r="M103" s="327"/>
      <c r="N103" s="327"/>
      <c r="O103" s="327"/>
    </row>
    <row r="104" spans="1:16" s="292" customFormat="1" ht="21" customHeight="1">
      <c r="A104" s="330">
        <f>A96+1</f>
        <v>69</v>
      </c>
      <c r="B104" s="1462">
        <v>2017</v>
      </c>
      <c r="C104" s="1461"/>
      <c r="D104" s="323"/>
      <c r="E104" s="323"/>
      <c r="F104" s="323"/>
      <c r="G104" s="323"/>
      <c r="H104" s="323"/>
      <c r="I104" s="323"/>
      <c r="J104" s="305">
        <f t="shared" ref="J104:J110" si="8">D104+E104-F104-G104+H104-I104</f>
        <v>0</v>
      </c>
      <c r="K104" s="1465"/>
      <c r="L104" s="1461"/>
      <c r="M104" s="327"/>
      <c r="N104" s="327"/>
      <c r="O104" s="327"/>
    </row>
    <row r="105" spans="1:16" s="292" customFormat="1" ht="21" customHeight="1">
      <c r="A105" s="331">
        <f t="shared" ref="A105:A110" si="9">A104+1</f>
        <v>70</v>
      </c>
      <c r="B105" s="1462">
        <v>2018</v>
      </c>
      <c r="C105" s="1461"/>
      <c r="D105" s="323"/>
      <c r="E105" s="323"/>
      <c r="F105" s="323"/>
      <c r="G105" s="323"/>
      <c r="H105" s="323"/>
      <c r="I105" s="323"/>
      <c r="J105" s="305">
        <f t="shared" si="8"/>
        <v>0</v>
      </c>
      <c r="K105" s="1465"/>
      <c r="L105" s="1461"/>
      <c r="M105" s="327"/>
      <c r="N105" s="327"/>
      <c r="O105" s="327"/>
    </row>
    <row r="106" spans="1:16" s="292" customFormat="1" ht="21" customHeight="1">
      <c r="A106" s="331">
        <f t="shared" si="9"/>
        <v>71</v>
      </c>
      <c r="B106" s="1462">
        <v>2019</v>
      </c>
      <c r="C106" s="1461"/>
      <c r="D106" s="323"/>
      <c r="E106" s="323"/>
      <c r="F106" s="323"/>
      <c r="G106" s="323"/>
      <c r="H106" s="323"/>
      <c r="I106" s="323"/>
      <c r="J106" s="305">
        <f t="shared" si="8"/>
        <v>0</v>
      </c>
      <c r="K106" s="1465"/>
      <c r="L106" s="1461"/>
      <c r="M106" s="327"/>
      <c r="N106" s="327"/>
      <c r="O106" s="327"/>
    </row>
    <row r="107" spans="1:16" s="292" customFormat="1" ht="21" customHeight="1">
      <c r="A107" s="331">
        <f t="shared" si="9"/>
        <v>72</v>
      </c>
      <c r="B107" s="1462">
        <v>2020</v>
      </c>
      <c r="C107" s="1461"/>
      <c r="D107" s="323"/>
      <c r="E107" s="323"/>
      <c r="F107" s="323"/>
      <c r="G107" s="323"/>
      <c r="H107" s="323"/>
      <c r="I107" s="323"/>
      <c r="J107" s="305">
        <f t="shared" si="8"/>
        <v>0</v>
      </c>
      <c r="K107" s="1465"/>
      <c r="L107" s="1461"/>
      <c r="M107" s="327"/>
      <c r="N107" s="327"/>
      <c r="O107" s="327"/>
    </row>
    <row r="108" spans="1:16" s="292" customFormat="1" ht="21" customHeight="1">
      <c r="A108" s="331">
        <f t="shared" si="9"/>
        <v>73</v>
      </c>
      <c r="B108" s="1460">
        <v>2021</v>
      </c>
      <c r="C108" s="1461"/>
      <c r="D108" s="299"/>
      <c r="E108" s="299"/>
      <c r="F108" s="299"/>
      <c r="G108" s="299"/>
      <c r="H108" s="299"/>
      <c r="I108" s="299"/>
      <c r="J108" s="305">
        <f t="shared" si="8"/>
        <v>0</v>
      </c>
      <c r="K108" s="1464"/>
      <c r="L108" s="1461"/>
      <c r="M108" s="327"/>
      <c r="N108" s="327"/>
      <c r="O108" s="327"/>
    </row>
    <row r="109" spans="1:16" s="292" customFormat="1" ht="21" customHeight="1">
      <c r="A109" s="331">
        <f t="shared" si="9"/>
        <v>74</v>
      </c>
      <c r="B109" s="1460">
        <v>2022</v>
      </c>
      <c r="C109" s="1461"/>
      <c r="D109" s="299"/>
      <c r="E109" s="299"/>
      <c r="F109" s="299"/>
      <c r="G109" s="299"/>
      <c r="H109" s="299"/>
      <c r="I109" s="299"/>
      <c r="J109" s="305">
        <f t="shared" si="8"/>
        <v>0</v>
      </c>
      <c r="K109" s="1464"/>
      <c r="L109" s="1461"/>
      <c r="M109" s="327"/>
      <c r="N109" s="327"/>
      <c r="O109" s="327"/>
    </row>
    <row r="110" spans="1:16" s="292" customFormat="1" ht="21" customHeight="1">
      <c r="A110" s="332">
        <f t="shared" si="9"/>
        <v>75</v>
      </c>
      <c r="B110" s="1460">
        <v>2023</v>
      </c>
      <c r="C110" s="1461"/>
      <c r="D110" s="299"/>
      <c r="E110" s="299"/>
      <c r="F110" s="299"/>
      <c r="G110" s="299"/>
      <c r="H110" s="299"/>
      <c r="I110" s="299"/>
      <c r="J110" s="305">
        <f t="shared" si="8"/>
        <v>0</v>
      </c>
      <c r="K110" s="1464"/>
      <c r="L110" s="1461"/>
      <c r="M110" s="327"/>
      <c r="N110" s="327"/>
      <c r="O110" s="327"/>
    </row>
    <row r="111" spans="1:16" ht="15.6">
      <c r="D111" s="312"/>
      <c r="E111" s="312"/>
      <c r="F111" s="312"/>
      <c r="G111" s="312"/>
      <c r="H111" s="312"/>
      <c r="I111" s="288"/>
      <c r="J111" s="288"/>
      <c r="K111" s="272"/>
    </row>
    <row r="112" spans="1:16" ht="15.6">
      <c r="D112" s="312"/>
      <c r="E112" s="312"/>
      <c r="F112" s="312"/>
      <c r="G112" s="312"/>
      <c r="H112" s="312"/>
      <c r="I112" s="288"/>
      <c r="J112" s="288"/>
      <c r="K112" s="272"/>
    </row>
  </sheetData>
  <dataConsolidate/>
  <mergeCells count="135">
    <mergeCell ref="B12:L12"/>
    <mergeCell ref="B32:L32"/>
    <mergeCell ref="F1:L6"/>
    <mergeCell ref="K108:L108"/>
    <mergeCell ref="K109:L109"/>
    <mergeCell ref="K110:L110"/>
    <mergeCell ref="K102:L103"/>
    <mergeCell ref="K69:L70"/>
    <mergeCell ref="K96:L96"/>
    <mergeCell ref="K104:L104"/>
    <mergeCell ref="K105:L105"/>
    <mergeCell ref="K106:L106"/>
    <mergeCell ref="K107:L107"/>
    <mergeCell ref="K91:L91"/>
    <mergeCell ref="K92:L92"/>
    <mergeCell ref="K93:L93"/>
    <mergeCell ref="K94:L94"/>
    <mergeCell ref="K95:L95"/>
    <mergeCell ref="K86:L86"/>
    <mergeCell ref="K87:L87"/>
    <mergeCell ref="K88:L88"/>
    <mergeCell ref="K89:L89"/>
    <mergeCell ref="K90:L90"/>
    <mergeCell ref="K81:L81"/>
    <mergeCell ref="K47:L47"/>
    <mergeCell ref="K48:L48"/>
    <mergeCell ref="K49:L49"/>
    <mergeCell ref="K50:L50"/>
    <mergeCell ref="K51:L51"/>
    <mergeCell ref="K82:L82"/>
    <mergeCell ref="K83:L83"/>
    <mergeCell ref="K84:L84"/>
    <mergeCell ref="K85:L85"/>
    <mergeCell ref="K76:L76"/>
    <mergeCell ref="K77:L77"/>
    <mergeCell ref="K78:L78"/>
    <mergeCell ref="K79:L79"/>
    <mergeCell ref="K80:L80"/>
    <mergeCell ref="G57:L57"/>
    <mergeCell ref="K71:L71"/>
    <mergeCell ref="K72:L72"/>
    <mergeCell ref="K73:L73"/>
    <mergeCell ref="K74:L74"/>
    <mergeCell ref="K75:L75"/>
    <mergeCell ref="K42:L42"/>
    <mergeCell ref="K43:L43"/>
    <mergeCell ref="K44:L44"/>
    <mergeCell ref="K45:L45"/>
    <mergeCell ref="K46:L46"/>
    <mergeCell ref="K37:L37"/>
    <mergeCell ref="K38:L38"/>
    <mergeCell ref="K39:L39"/>
    <mergeCell ref="K40:L40"/>
    <mergeCell ref="K41:L41"/>
    <mergeCell ref="K31:L31"/>
    <mergeCell ref="K33:L33"/>
    <mergeCell ref="K34:L34"/>
    <mergeCell ref="K35:L35"/>
    <mergeCell ref="K36:L36"/>
    <mergeCell ref="K26:L26"/>
    <mergeCell ref="K27:L27"/>
    <mergeCell ref="K28:L28"/>
    <mergeCell ref="K29:L29"/>
    <mergeCell ref="K30:L30"/>
    <mergeCell ref="B109:C109"/>
    <mergeCell ref="B110:C110"/>
    <mergeCell ref="B81:B82"/>
    <mergeCell ref="B83:B84"/>
    <mergeCell ref="B85:B86"/>
    <mergeCell ref="B87:B88"/>
    <mergeCell ref="B89:B90"/>
    <mergeCell ref="B91:B92"/>
    <mergeCell ref="B93:B94"/>
    <mergeCell ref="B95:B96"/>
    <mergeCell ref="B102:C103"/>
    <mergeCell ref="B104:C104"/>
    <mergeCell ref="B105:C105"/>
    <mergeCell ref="B106:C106"/>
    <mergeCell ref="B107:C107"/>
    <mergeCell ref="B108:C108"/>
    <mergeCell ref="K13:L13"/>
    <mergeCell ref="A57:A59"/>
    <mergeCell ref="B57:C59"/>
    <mergeCell ref="B60:C60"/>
    <mergeCell ref="B61:C61"/>
    <mergeCell ref="B10:C11"/>
    <mergeCell ref="K14:L14"/>
    <mergeCell ref="K15:L15"/>
    <mergeCell ref="K16:L16"/>
    <mergeCell ref="K17:L17"/>
    <mergeCell ref="K18:L18"/>
    <mergeCell ref="K19:L19"/>
    <mergeCell ref="K20:L20"/>
    <mergeCell ref="K21:L21"/>
    <mergeCell ref="K22:L22"/>
    <mergeCell ref="K23:L23"/>
    <mergeCell ref="K24:L24"/>
    <mergeCell ref="K25:L25"/>
    <mergeCell ref="D57:D59"/>
    <mergeCell ref="E57:E59"/>
    <mergeCell ref="F57:F59"/>
    <mergeCell ref="G58:G59"/>
    <mergeCell ref="K58:L58"/>
    <mergeCell ref="H58:H59"/>
    <mergeCell ref="A69:A70"/>
    <mergeCell ref="D69:D70"/>
    <mergeCell ref="E69:E70"/>
    <mergeCell ref="H69:I69"/>
    <mergeCell ref="J69:J70"/>
    <mergeCell ref="A102:A103"/>
    <mergeCell ref="D102:D103"/>
    <mergeCell ref="E102:E103"/>
    <mergeCell ref="F102:F103"/>
    <mergeCell ref="G102:G103"/>
    <mergeCell ref="B79:B80"/>
    <mergeCell ref="H102:I102"/>
    <mergeCell ref="J102:J103"/>
    <mergeCell ref="B71:B72"/>
    <mergeCell ref="B73:B74"/>
    <mergeCell ref="B75:B76"/>
    <mergeCell ref="B77:B78"/>
    <mergeCell ref="B69:C70"/>
    <mergeCell ref="F69:F70"/>
    <mergeCell ref="G69:G70"/>
    <mergeCell ref="O10:O11"/>
    <mergeCell ref="G10:G11"/>
    <mergeCell ref="P10:P11"/>
    <mergeCell ref="A10:A11"/>
    <mergeCell ref="D10:D11"/>
    <mergeCell ref="E10:E11"/>
    <mergeCell ref="F10:F11"/>
    <mergeCell ref="H10:H11"/>
    <mergeCell ref="I10:I11"/>
    <mergeCell ref="J10:J11"/>
    <mergeCell ref="K10:L11"/>
  </mergeCells>
  <dataValidations count="1">
    <dataValidation type="whole" operator="greaterThanOrEqual" allowBlank="1" showInputMessage="1" showErrorMessage="1" sqref="D71:I96 D104:I110 K104:K110 K71:K96 D13:I30 D33:I50">
      <formula1>0</formula1>
    </dataValidation>
  </dataValidations>
  <pageMargins left="0.70866141732283472" right="0.70866141732283472" top="0.74803149606299213" bottom="0.74803149606299213" header="0.31496062992125984" footer="0.31496062992125984"/>
  <pageSetup scale="6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O17"/>
  <sheetViews>
    <sheetView showGridLines="0" zoomScaleNormal="100" workbookViewId="0">
      <selection activeCell="F26" sqref="F26"/>
    </sheetView>
  </sheetViews>
  <sheetFormatPr baseColWidth="10" defaultRowHeight="14.4"/>
  <cols>
    <col min="1" max="1" width="7.6640625" customWidth="1"/>
    <col min="2" max="2" width="46.109375" customWidth="1"/>
    <col min="3" max="3" width="16.44140625" customWidth="1"/>
    <col min="4" max="4" width="20.6640625" customWidth="1"/>
    <col min="5" max="6" width="16.77734375" customWidth="1"/>
    <col min="7" max="7" width="19.109375" customWidth="1"/>
    <col min="8" max="9" width="18.6640625" customWidth="1"/>
    <col min="10" max="10" width="17.44140625" customWidth="1"/>
    <col min="11" max="11" width="16.44140625" customWidth="1"/>
    <col min="12" max="12" width="14.44140625" customWidth="1"/>
    <col min="13" max="13" width="19.44140625" customWidth="1"/>
    <col min="14" max="14" width="14.109375" customWidth="1"/>
    <col min="15" max="15" width="20.6640625" customWidth="1"/>
  </cols>
  <sheetData>
    <row r="1" spans="1:15" ht="15.6">
      <c r="A1" s="60"/>
      <c r="B1" s="20"/>
      <c r="C1" s="4"/>
      <c r="D1" s="1482" t="s">
        <v>554</v>
      </c>
      <c r="E1" s="1483"/>
      <c r="F1" s="1484"/>
      <c r="G1" s="1484"/>
      <c r="H1" s="1484"/>
      <c r="I1" s="1484"/>
      <c r="J1" s="1484"/>
      <c r="K1" s="1484"/>
      <c r="L1" s="1484"/>
      <c r="M1" s="1485"/>
      <c r="N1" s="1486"/>
    </row>
    <row r="2" spans="1:15" ht="15.6">
      <c r="A2" s="59"/>
      <c r="B2" s="21"/>
      <c r="C2" s="5"/>
      <c r="D2" s="1487"/>
      <c r="E2" s="1488"/>
      <c r="F2" s="1488"/>
      <c r="G2" s="1488"/>
      <c r="H2" s="1488"/>
      <c r="I2" s="1488"/>
      <c r="J2" s="1488"/>
      <c r="K2" s="1488"/>
      <c r="L2" s="1488"/>
      <c r="M2" s="1489"/>
      <c r="N2" s="1490"/>
    </row>
    <row r="3" spans="1:15" ht="15.6">
      <c r="A3" s="59"/>
      <c r="B3" s="21"/>
      <c r="C3" s="5"/>
      <c r="D3" s="1487"/>
      <c r="E3" s="1488"/>
      <c r="F3" s="1488"/>
      <c r="G3" s="1488"/>
      <c r="H3" s="1488"/>
      <c r="I3" s="1488"/>
      <c r="J3" s="1488"/>
      <c r="K3" s="1488"/>
      <c r="L3" s="1488"/>
      <c r="M3" s="1489"/>
      <c r="N3" s="1490"/>
    </row>
    <row r="4" spans="1:15" ht="15.6">
      <c r="A4" s="59"/>
      <c r="B4" s="21"/>
      <c r="C4" s="5"/>
      <c r="D4" s="1487"/>
      <c r="E4" s="1488"/>
      <c r="F4" s="1488"/>
      <c r="G4" s="1488"/>
      <c r="H4" s="1488"/>
      <c r="I4" s="1488"/>
      <c r="J4" s="1488"/>
      <c r="K4" s="1488"/>
      <c r="L4" s="1488"/>
      <c r="M4" s="1489"/>
      <c r="N4" s="1490"/>
    </row>
    <row r="5" spans="1:15" ht="17.399999999999999">
      <c r="A5" s="59"/>
      <c r="B5" s="22"/>
      <c r="C5" s="6"/>
      <c r="D5" s="1487"/>
      <c r="E5" s="1488"/>
      <c r="F5" s="1488"/>
      <c r="G5" s="1488"/>
      <c r="H5" s="1488"/>
      <c r="I5" s="1488"/>
      <c r="J5" s="1488"/>
      <c r="K5" s="1488"/>
      <c r="L5" s="1488"/>
      <c r="M5" s="1489"/>
      <c r="N5" s="1490"/>
    </row>
    <row r="6" spans="1:15" ht="16.2" thickBot="1">
      <c r="A6" s="58"/>
      <c r="B6" s="23"/>
      <c r="C6" s="7"/>
      <c r="D6" s="1491"/>
      <c r="E6" s="1492"/>
      <c r="F6" s="1492"/>
      <c r="G6" s="1492"/>
      <c r="H6" s="1492"/>
      <c r="I6" s="1492"/>
      <c r="J6" s="1492"/>
      <c r="K6" s="1492"/>
      <c r="L6" s="1492"/>
      <c r="M6" s="1493"/>
      <c r="N6" s="1494"/>
    </row>
    <row r="7" spans="1:15">
      <c r="B7" s="19"/>
      <c r="C7" s="19"/>
      <c r="D7" s="19"/>
      <c r="E7" s="19"/>
      <c r="F7" s="19"/>
      <c r="G7" s="19"/>
      <c r="H7" s="19"/>
      <c r="I7" s="19"/>
      <c r="J7" s="19"/>
      <c r="K7" s="19"/>
      <c r="L7" s="19"/>
      <c r="M7" s="19"/>
      <c r="N7" s="19"/>
    </row>
    <row r="8" spans="1:15" s="18" customFormat="1" ht="15" thickBot="1">
      <c r="B8" s="56"/>
      <c r="C8" s="56"/>
      <c r="D8" s="57"/>
      <c r="E8" s="57"/>
      <c r="F8" s="57"/>
      <c r="G8" s="57"/>
      <c r="H8" s="57"/>
      <c r="I8" s="57"/>
      <c r="J8" s="57"/>
      <c r="K8" s="57"/>
      <c r="L8" s="57"/>
      <c r="M8" s="57"/>
      <c r="N8" s="56"/>
    </row>
    <row r="9" spans="1:15" s="18" customFormat="1">
      <c r="A9" s="1495" t="s">
        <v>831</v>
      </c>
      <c r="B9" s="1497" t="s">
        <v>538</v>
      </c>
      <c r="C9" s="1500" t="s">
        <v>553</v>
      </c>
      <c r="D9" s="1501"/>
      <c r="E9" s="1501"/>
      <c r="F9" s="1502"/>
      <c r="G9" s="1501" t="s">
        <v>552</v>
      </c>
      <c r="H9" s="1501"/>
      <c r="I9" s="1501"/>
      <c r="J9" s="1501"/>
      <c r="K9" s="1501"/>
      <c r="L9" s="1500" t="s">
        <v>551</v>
      </c>
      <c r="M9" s="1501"/>
      <c r="N9" s="1502"/>
      <c r="O9" s="56"/>
    </row>
    <row r="10" spans="1:15" s="49" customFormat="1" ht="70.5" customHeight="1">
      <c r="A10" s="1496"/>
      <c r="B10" s="1498"/>
      <c r="C10" s="53" t="s">
        <v>550</v>
      </c>
      <c r="D10" s="52" t="s">
        <v>549</v>
      </c>
      <c r="E10" s="52" t="s">
        <v>524</v>
      </c>
      <c r="F10" s="51" t="s">
        <v>548</v>
      </c>
      <c r="G10" s="55" t="s">
        <v>547</v>
      </c>
      <c r="H10" s="52" t="s">
        <v>546</v>
      </c>
      <c r="I10" s="52" t="s">
        <v>824</v>
      </c>
      <c r="J10" s="52" t="s">
        <v>825</v>
      </c>
      <c r="K10" s="54" t="s">
        <v>528</v>
      </c>
      <c r="L10" s="53" t="s">
        <v>545</v>
      </c>
      <c r="M10" s="52" t="s">
        <v>719</v>
      </c>
      <c r="N10" s="51" t="s">
        <v>544</v>
      </c>
      <c r="O10" s="50"/>
    </row>
    <row r="11" spans="1:15" s="18" customFormat="1" ht="15" thickBot="1">
      <c r="A11" s="1496"/>
      <c r="B11" s="1499"/>
      <c r="C11" s="46">
        <v>1</v>
      </c>
      <c r="D11" s="45">
        <v>2</v>
      </c>
      <c r="E11" s="45">
        <v>3</v>
      </c>
      <c r="F11" s="44" t="s">
        <v>543</v>
      </c>
      <c r="G11" s="48">
        <v>5</v>
      </c>
      <c r="H11" s="45">
        <v>6</v>
      </c>
      <c r="I11" s="45">
        <v>7</v>
      </c>
      <c r="J11" s="45">
        <v>8</v>
      </c>
      <c r="K11" s="47" t="s">
        <v>542</v>
      </c>
      <c r="L11" s="46">
        <v>10</v>
      </c>
      <c r="M11" s="45">
        <v>11</v>
      </c>
      <c r="N11" s="44" t="s">
        <v>718</v>
      </c>
    </row>
    <row r="12" spans="1:15" s="18" customFormat="1" ht="15">
      <c r="A12" s="41">
        <v>1</v>
      </c>
      <c r="B12" s="43" t="s">
        <v>24</v>
      </c>
      <c r="C12" s="219"/>
      <c r="D12" s="220"/>
      <c r="E12" s="220"/>
      <c r="F12" s="221">
        <f>C12-D12+E12</f>
        <v>0</v>
      </c>
      <c r="G12" s="222"/>
      <c r="H12" s="220"/>
      <c r="I12" s="220"/>
      <c r="J12" s="220"/>
      <c r="K12" s="223">
        <f>G12+H12+I12+J12</f>
        <v>0</v>
      </c>
      <c r="L12" s="224"/>
      <c r="M12" s="220"/>
      <c r="N12" s="221">
        <f>H12+L12+M12</f>
        <v>0</v>
      </c>
    </row>
    <row r="13" spans="1:15" s="18" customFormat="1" ht="15">
      <c r="A13" s="41">
        <f>A12+1</f>
        <v>2</v>
      </c>
      <c r="B13" s="42" t="s">
        <v>541</v>
      </c>
      <c r="C13" s="225"/>
      <c r="D13" s="226"/>
      <c r="E13" s="226"/>
      <c r="F13" s="227">
        <f t="shared" ref="F13:F16" si="0">C13-D13+E13</f>
        <v>0</v>
      </c>
      <c r="G13" s="228"/>
      <c r="H13" s="226"/>
      <c r="I13" s="226"/>
      <c r="J13" s="226"/>
      <c r="K13" s="227">
        <f t="shared" ref="K13:K16" si="1">G13+H13+I13+J13</f>
        <v>0</v>
      </c>
      <c r="L13" s="229"/>
      <c r="M13" s="226"/>
      <c r="N13" s="227">
        <f t="shared" ref="N13:N16" si="2">H13+L13+M13</f>
        <v>0</v>
      </c>
    </row>
    <row r="14" spans="1:15" s="18" customFormat="1" ht="15">
      <c r="A14" s="41">
        <f t="shared" ref="A14:A17" si="3">A13+1</f>
        <v>3</v>
      </c>
      <c r="B14" s="61" t="s">
        <v>694</v>
      </c>
      <c r="C14" s="225"/>
      <c r="D14" s="230"/>
      <c r="E14" s="230"/>
      <c r="F14" s="227">
        <f t="shared" si="0"/>
        <v>0</v>
      </c>
      <c r="G14" s="231"/>
      <c r="H14" s="230"/>
      <c r="I14" s="230"/>
      <c r="J14" s="230"/>
      <c r="K14" s="227">
        <f t="shared" si="1"/>
        <v>0</v>
      </c>
      <c r="L14" s="229"/>
      <c r="M14" s="230"/>
      <c r="N14" s="227">
        <f t="shared" si="2"/>
        <v>0</v>
      </c>
    </row>
    <row r="15" spans="1:15" s="18" customFormat="1" ht="15">
      <c r="A15" s="41">
        <f t="shared" si="3"/>
        <v>4</v>
      </c>
      <c r="B15" s="61" t="s">
        <v>652</v>
      </c>
      <c r="C15" s="232"/>
      <c r="D15" s="233"/>
      <c r="E15" s="233"/>
      <c r="F15" s="227">
        <f t="shared" si="0"/>
        <v>0</v>
      </c>
      <c r="G15" s="228"/>
      <c r="H15" s="226"/>
      <c r="I15" s="226"/>
      <c r="J15" s="226"/>
      <c r="K15" s="234">
        <f t="shared" si="1"/>
        <v>0</v>
      </c>
      <c r="L15" s="232"/>
      <c r="M15" s="233"/>
      <c r="N15" s="227">
        <f t="shared" si="2"/>
        <v>0</v>
      </c>
    </row>
    <row r="16" spans="1:15" s="18" customFormat="1" ht="15" customHeight="1">
      <c r="A16" s="41">
        <f t="shared" si="3"/>
        <v>5</v>
      </c>
      <c r="B16" s="262" t="s">
        <v>901</v>
      </c>
      <c r="C16" s="258"/>
      <c r="D16" s="259"/>
      <c r="E16" s="259"/>
      <c r="F16" s="227">
        <f t="shared" si="0"/>
        <v>0</v>
      </c>
      <c r="G16" s="260"/>
      <c r="H16" s="261"/>
      <c r="I16" s="261"/>
      <c r="J16" s="261"/>
      <c r="K16" s="234">
        <f t="shared" si="1"/>
        <v>0</v>
      </c>
      <c r="L16" s="263"/>
      <c r="M16" s="261"/>
      <c r="N16" s="227">
        <f t="shared" si="2"/>
        <v>0</v>
      </c>
    </row>
    <row r="17" spans="1:14" ht="15.6" thickBot="1">
      <c r="A17" s="41">
        <f t="shared" si="3"/>
        <v>6</v>
      </c>
      <c r="B17" s="265" t="s">
        <v>278</v>
      </c>
      <c r="C17" s="264">
        <f>SUM(C12:C15)-C16</f>
        <v>0</v>
      </c>
      <c r="D17" s="236">
        <f t="shared" ref="D17:N17" si="4">SUM(D12:D15)-D16</f>
        <v>0</v>
      </c>
      <c r="E17" s="236">
        <f t="shared" si="4"/>
        <v>0</v>
      </c>
      <c r="F17" s="237">
        <f t="shared" si="4"/>
        <v>0</v>
      </c>
      <c r="G17" s="238">
        <f t="shared" si="4"/>
        <v>0</v>
      </c>
      <c r="H17" s="236">
        <f t="shared" si="4"/>
        <v>0</v>
      </c>
      <c r="I17" s="236">
        <f t="shared" si="4"/>
        <v>0</v>
      </c>
      <c r="J17" s="236">
        <f t="shared" si="4"/>
        <v>0</v>
      </c>
      <c r="K17" s="239">
        <f t="shared" si="4"/>
        <v>0</v>
      </c>
      <c r="L17" s="235">
        <f t="shared" si="4"/>
        <v>0</v>
      </c>
      <c r="M17" s="236">
        <f t="shared" si="4"/>
        <v>0</v>
      </c>
      <c r="N17" s="237">
        <f t="shared" si="4"/>
        <v>0</v>
      </c>
    </row>
  </sheetData>
  <mergeCells count="6">
    <mergeCell ref="D1:N6"/>
    <mergeCell ref="A9:A11"/>
    <mergeCell ref="B9:B11"/>
    <mergeCell ref="C9:F9"/>
    <mergeCell ref="G9:K9"/>
    <mergeCell ref="L9:N9"/>
  </mergeCells>
  <printOptions horizontalCentered="1" verticalCentered="1"/>
  <pageMargins left="0.51181102362204722" right="0.51181102362204722" top="0.74803149606299213" bottom="0.74803149606299213" header="0.31496062992125984" footer="0.31496062992125984"/>
  <pageSetup scale="65"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AH55"/>
  <sheetViews>
    <sheetView zoomScaleNormal="100" workbookViewId="0">
      <selection activeCell="I13" sqref="I13"/>
    </sheetView>
  </sheetViews>
  <sheetFormatPr baseColWidth="10" defaultColWidth="11.44140625" defaultRowHeight="14.4"/>
  <cols>
    <col min="1" max="1" width="7" style="174" customWidth="1"/>
    <col min="2" max="2" width="2.77734375" style="174" customWidth="1"/>
    <col min="3" max="3" width="33.44140625" style="174" customWidth="1"/>
    <col min="4" max="4" width="11.44140625" style="174"/>
    <col min="5" max="5" width="17.109375" style="174" customWidth="1"/>
    <col min="6" max="6" width="16" style="174" customWidth="1"/>
    <col min="7" max="7" width="14.33203125" style="174" customWidth="1"/>
    <col min="8" max="8" width="11.44140625" style="174"/>
    <col min="9" max="9" width="14.6640625" style="174" customWidth="1"/>
    <col min="10" max="11" width="11.44140625" style="174"/>
    <col min="12" max="12" width="16.77734375" style="174" customWidth="1"/>
    <col min="13" max="13" width="16.33203125" style="174" customWidth="1"/>
    <col min="14" max="15" width="11.44140625" style="174"/>
    <col min="16" max="16" width="14.44140625" style="174" customWidth="1"/>
    <col min="17" max="17" width="11.44140625" style="174"/>
    <col min="18" max="18" width="13.44140625" style="174" customWidth="1"/>
    <col min="19" max="19" width="11.44140625" style="174"/>
    <col min="20" max="20" width="13.109375" style="174" customWidth="1"/>
    <col min="21" max="21" width="11.44140625" style="174"/>
    <col min="22" max="22" width="20.6640625" style="174" customWidth="1"/>
    <col min="23" max="24" width="11.44140625" style="174"/>
    <col min="25" max="25" width="14.44140625" style="174" customWidth="1"/>
    <col min="26" max="26" width="14.6640625" style="174" customWidth="1"/>
    <col min="27" max="27" width="11.44140625" style="174"/>
    <col min="28" max="28" width="13.44140625" style="174" customWidth="1"/>
    <col min="29" max="29" width="11.44140625" style="174"/>
    <col min="30" max="30" width="12.77734375" style="174" customWidth="1"/>
    <col min="31" max="31" width="11.44140625" style="174"/>
    <col min="32" max="32" width="13.44140625" style="174" customWidth="1"/>
    <col min="33" max="33" width="11.44140625" style="174"/>
    <col min="34" max="34" width="15.44140625" style="174" customWidth="1"/>
    <col min="35" max="16384" width="11.44140625" style="174"/>
  </cols>
  <sheetData>
    <row r="1" spans="1:34" ht="15.75" customHeight="1">
      <c r="A1" s="171"/>
      <c r="B1" s="172"/>
      <c r="C1" s="173"/>
      <c r="D1" s="173"/>
      <c r="E1" s="173"/>
      <c r="F1" s="1504" t="s">
        <v>579</v>
      </c>
      <c r="G1" s="1505"/>
      <c r="H1" s="1505"/>
      <c r="I1" s="1505"/>
      <c r="J1" s="1505"/>
      <c r="K1" s="1505"/>
      <c r="L1" s="1505"/>
      <c r="M1" s="1505"/>
      <c r="N1" s="1505"/>
      <c r="O1" s="1505"/>
      <c r="P1" s="1505"/>
      <c r="Q1" s="1505"/>
      <c r="R1" s="1505"/>
      <c r="S1" s="1505"/>
      <c r="T1" s="1505"/>
      <c r="U1" s="1505"/>
      <c r="V1" s="1505"/>
      <c r="W1" s="1505"/>
      <c r="X1" s="1505"/>
      <c r="Y1" s="1505"/>
      <c r="Z1" s="1505"/>
      <c r="AA1" s="1505"/>
      <c r="AB1" s="1505"/>
      <c r="AC1" s="1505"/>
      <c r="AD1" s="1505"/>
      <c r="AE1" s="1505"/>
      <c r="AF1" s="1505"/>
      <c r="AG1" s="1505"/>
      <c r="AH1" s="1506"/>
    </row>
    <row r="2" spans="1:34" ht="15.75" customHeight="1">
      <c r="A2" s="175"/>
      <c r="B2" s="176"/>
      <c r="C2" s="177"/>
      <c r="D2" s="177"/>
      <c r="E2" s="177"/>
      <c r="F2" s="1507"/>
      <c r="G2" s="1508"/>
      <c r="H2" s="1508"/>
      <c r="I2" s="1508"/>
      <c r="J2" s="1508"/>
      <c r="K2" s="1508"/>
      <c r="L2" s="1508"/>
      <c r="M2" s="1508"/>
      <c r="N2" s="1508"/>
      <c r="O2" s="1508"/>
      <c r="P2" s="1508"/>
      <c r="Q2" s="1508"/>
      <c r="R2" s="1508"/>
      <c r="S2" s="1508"/>
      <c r="T2" s="1508"/>
      <c r="U2" s="1508"/>
      <c r="V2" s="1508"/>
      <c r="W2" s="1508"/>
      <c r="X2" s="1508"/>
      <c r="Y2" s="1508"/>
      <c r="Z2" s="1508"/>
      <c r="AA2" s="1508"/>
      <c r="AB2" s="1508"/>
      <c r="AC2" s="1508"/>
      <c r="AD2" s="1508"/>
      <c r="AE2" s="1508"/>
      <c r="AF2" s="1508"/>
      <c r="AG2" s="1508"/>
      <c r="AH2" s="1509"/>
    </row>
    <row r="3" spans="1:34" ht="15.75" customHeight="1">
      <c r="A3" s="175"/>
      <c r="B3" s="176"/>
      <c r="C3" s="177"/>
      <c r="D3" s="177"/>
      <c r="E3" s="177"/>
      <c r="F3" s="1507"/>
      <c r="G3" s="1508"/>
      <c r="H3" s="1508"/>
      <c r="I3" s="1508"/>
      <c r="J3" s="1508"/>
      <c r="K3" s="1508"/>
      <c r="L3" s="1508"/>
      <c r="M3" s="1508"/>
      <c r="N3" s="1508"/>
      <c r="O3" s="1508"/>
      <c r="P3" s="1508"/>
      <c r="Q3" s="1508"/>
      <c r="R3" s="1508"/>
      <c r="S3" s="1508"/>
      <c r="T3" s="1508"/>
      <c r="U3" s="1508"/>
      <c r="V3" s="1508"/>
      <c r="W3" s="1508"/>
      <c r="X3" s="1508"/>
      <c r="Y3" s="1508"/>
      <c r="Z3" s="1508"/>
      <c r="AA3" s="1508"/>
      <c r="AB3" s="1508"/>
      <c r="AC3" s="1508"/>
      <c r="AD3" s="1508"/>
      <c r="AE3" s="1508"/>
      <c r="AF3" s="1508"/>
      <c r="AG3" s="1508"/>
      <c r="AH3" s="1509"/>
    </row>
    <row r="4" spans="1:34" ht="15.75" customHeight="1">
      <c r="A4" s="175"/>
      <c r="B4" s="176"/>
      <c r="C4" s="177"/>
      <c r="D4" s="177"/>
      <c r="E4" s="177"/>
      <c r="F4" s="1507"/>
      <c r="G4" s="1508"/>
      <c r="H4" s="1508"/>
      <c r="I4" s="1508"/>
      <c r="J4" s="1508"/>
      <c r="K4" s="1508"/>
      <c r="L4" s="1508"/>
      <c r="M4" s="1508"/>
      <c r="N4" s="1508"/>
      <c r="O4" s="1508"/>
      <c r="P4" s="1508"/>
      <c r="Q4" s="1508"/>
      <c r="R4" s="1508"/>
      <c r="S4" s="1508"/>
      <c r="T4" s="1508"/>
      <c r="U4" s="1508"/>
      <c r="V4" s="1508"/>
      <c r="W4" s="1508"/>
      <c r="X4" s="1508"/>
      <c r="Y4" s="1508"/>
      <c r="Z4" s="1508"/>
      <c r="AA4" s="1508"/>
      <c r="AB4" s="1508"/>
      <c r="AC4" s="1508"/>
      <c r="AD4" s="1508"/>
      <c r="AE4" s="1508"/>
      <c r="AF4" s="1508"/>
      <c r="AG4" s="1508"/>
      <c r="AH4" s="1509"/>
    </row>
    <row r="5" spans="1:34" ht="15.75" customHeight="1">
      <c r="A5" s="175"/>
      <c r="B5" s="176"/>
      <c r="C5" s="177"/>
      <c r="D5" s="177"/>
      <c r="E5" s="177"/>
      <c r="F5" s="1507"/>
      <c r="G5" s="1508"/>
      <c r="H5" s="1508"/>
      <c r="I5" s="1508"/>
      <c r="J5" s="1508"/>
      <c r="K5" s="1508"/>
      <c r="L5" s="1508"/>
      <c r="M5" s="1508"/>
      <c r="N5" s="1508"/>
      <c r="O5" s="1508"/>
      <c r="P5" s="1508"/>
      <c r="Q5" s="1508"/>
      <c r="R5" s="1508"/>
      <c r="S5" s="1508"/>
      <c r="T5" s="1508"/>
      <c r="U5" s="1508"/>
      <c r="V5" s="1508"/>
      <c r="W5" s="1508"/>
      <c r="X5" s="1508"/>
      <c r="Y5" s="1508"/>
      <c r="Z5" s="1508"/>
      <c r="AA5" s="1508"/>
      <c r="AB5" s="1508"/>
      <c r="AC5" s="1508"/>
      <c r="AD5" s="1508"/>
      <c r="AE5" s="1508"/>
      <c r="AF5" s="1508"/>
      <c r="AG5" s="1508"/>
      <c r="AH5" s="1509"/>
    </row>
    <row r="6" spans="1:34" ht="16.5" customHeight="1" thickBot="1">
      <c r="A6" s="178"/>
      <c r="B6" s="179"/>
      <c r="C6" s="180"/>
      <c r="D6" s="180"/>
      <c r="E6" s="180"/>
      <c r="F6" s="1510"/>
      <c r="G6" s="1511"/>
      <c r="H6" s="1511"/>
      <c r="I6" s="1511"/>
      <c r="J6" s="1511"/>
      <c r="K6" s="1511"/>
      <c r="L6" s="1511"/>
      <c r="M6" s="1511"/>
      <c r="N6" s="1511"/>
      <c r="O6" s="1511"/>
      <c r="P6" s="1511"/>
      <c r="Q6" s="1511"/>
      <c r="R6" s="1511"/>
      <c r="S6" s="1511"/>
      <c r="T6" s="1511"/>
      <c r="U6" s="1511"/>
      <c r="V6" s="1511"/>
      <c r="W6" s="1511"/>
      <c r="X6" s="1511"/>
      <c r="Y6" s="1511"/>
      <c r="Z6" s="1511"/>
      <c r="AA6" s="1511"/>
      <c r="AB6" s="1511"/>
      <c r="AC6" s="1511"/>
      <c r="AD6" s="1511"/>
      <c r="AE6" s="1511"/>
      <c r="AF6" s="1511"/>
      <c r="AG6" s="1511"/>
      <c r="AH6" s="1512"/>
    </row>
    <row r="8" spans="1:34">
      <c r="A8" s="1514" t="s">
        <v>830</v>
      </c>
      <c r="B8" s="1517" t="s">
        <v>379</v>
      </c>
      <c r="C8" s="1518"/>
      <c r="D8" s="1513" t="s">
        <v>290</v>
      </c>
      <c r="E8" s="1513"/>
      <c r="F8" s="1513"/>
      <c r="G8" s="1513"/>
      <c r="H8" s="1513"/>
      <c r="I8" s="1513"/>
      <c r="J8" s="1513"/>
      <c r="K8" s="1513"/>
      <c r="L8" s="1513"/>
      <c r="M8" s="1513"/>
      <c r="N8" s="1513"/>
      <c r="O8" s="1513"/>
      <c r="P8" s="1513"/>
      <c r="Q8" s="1513"/>
      <c r="R8" s="1513"/>
      <c r="S8" s="1513"/>
      <c r="T8" s="1513"/>
      <c r="U8" s="1513"/>
      <c r="V8" s="1513"/>
      <c r="W8" s="1513"/>
      <c r="X8" s="1503" t="s">
        <v>285</v>
      </c>
      <c r="Y8" s="1503"/>
      <c r="Z8" s="1503"/>
      <c r="AA8" s="1503"/>
      <c r="AB8" s="1503"/>
      <c r="AC8" s="1503"/>
      <c r="AD8" s="1503"/>
      <c r="AE8" s="1503"/>
      <c r="AF8" s="1503"/>
      <c r="AG8" s="1503"/>
      <c r="AH8" s="1503"/>
    </row>
    <row r="9" spans="1:34" ht="28.5" customHeight="1">
      <c r="A9" s="1515"/>
      <c r="B9" s="1519"/>
      <c r="C9" s="1520"/>
      <c r="D9" s="1513" t="s">
        <v>565</v>
      </c>
      <c r="E9" s="1513"/>
      <c r="F9" s="1513"/>
      <c r="G9" s="1513"/>
      <c r="H9" s="1513"/>
      <c r="I9" s="1513"/>
      <c r="J9" s="1513"/>
      <c r="K9" s="1513"/>
      <c r="L9" s="1513"/>
      <c r="M9" s="1513"/>
      <c r="N9" s="1513"/>
      <c r="O9" s="1513"/>
      <c r="P9" s="1513"/>
      <c r="Q9" s="1513"/>
      <c r="R9" s="1513"/>
      <c r="S9" s="1513"/>
      <c r="T9" s="1513"/>
      <c r="U9" s="1513" t="s">
        <v>289</v>
      </c>
      <c r="V9" s="1513"/>
      <c r="W9" s="1513"/>
      <c r="X9" s="1503" t="s">
        <v>828</v>
      </c>
      <c r="Y9" s="1503"/>
      <c r="Z9" s="1503"/>
      <c r="AA9" s="1503"/>
      <c r="AB9" s="1503"/>
      <c r="AC9" s="1503"/>
      <c r="AD9" s="1503"/>
      <c r="AE9" s="1503" t="s">
        <v>829</v>
      </c>
      <c r="AF9" s="1503"/>
      <c r="AG9" s="1503"/>
      <c r="AH9" s="1503"/>
    </row>
    <row r="10" spans="1:34" ht="57" customHeight="1">
      <c r="A10" s="1515"/>
      <c r="B10" s="1519"/>
      <c r="C10" s="1520"/>
      <c r="D10" s="1513" t="s">
        <v>574</v>
      </c>
      <c r="E10" s="1513"/>
      <c r="F10" s="1513"/>
      <c r="G10" s="1513" t="s">
        <v>573</v>
      </c>
      <c r="H10" s="1513"/>
      <c r="I10" s="1513" t="s">
        <v>571</v>
      </c>
      <c r="J10" s="1513"/>
      <c r="K10" s="1513" t="s">
        <v>568</v>
      </c>
      <c r="L10" s="1513"/>
      <c r="M10" s="1513"/>
      <c r="N10" s="1513" t="s">
        <v>559</v>
      </c>
      <c r="O10" s="1513" t="s">
        <v>567</v>
      </c>
      <c r="P10" s="1513"/>
      <c r="Q10" s="1513" t="s">
        <v>288</v>
      </c>
      <c r="R10" s="1513"/>
      <c r="S10" s="1513" t="s">
        <v>287</v>
      </c>
      <c r="T10" s="1513" t="s">
        <v>286</v>
      </c>
      <c r="U10" s="1513" t="s">
        <v>566</v>
      </c>
      <c r="V10" s="1513" t="s">
        <v>561</v>
      </c>
      <c r="W10" s="1513" t="s">
        <v>560</v>
      </c>
      <c r="X10" s="1503" t="s">
        <v>284</v>
      </c>
      <c r="Y10" s="1503" t="s">
        <v>283</v>
      </c>
      <c r="Z10" s="1503" t="s">
        <v>282</v>
      </c>
      <c r="AA10" s="1503" t="s">
        <v>558</v>
      </c>
      <c r="AB10" s="1503" t="s">
        <v>281</v>
      </c>
      <c r="AC10" s="1503" t="s">
        <v>279</v>
      </c>
      <c r="AD10" s="1503" t="s">
        <v>557</v>
      </c>
      <c r="AE10" s="1503" t="s">
        <v>280</v>
      </c>
      <c r="AF10" s="1503" t="s">
        <v>556</v>
      </c>
      <c r="AG10" s="1503" t="s">
        <v>564</v>
      </c>
      <c r="AH10" s="1503" t="s">
        <v>555</v>
      </c>
    </row>
    <row r="11" spans="1:34" ht="94.5" customHeight="1">
      <c r="A11" s="1516"/>
      <c r="B11" s="1521"/>
      <c r="C11" s="1522"/>
      <c r="D11" s="181" t="s">
        <v>728</v>
      </c>
      <c r="E11" s="181" t="s">
        <v>767</v>
      </c>
      <c r="F11" s="181" t="s">
        <v>855</v>
      </c>
      <c r="G11" s="181" t="s">
        <v>572</v>
      </c>
      <c r="H11" s="181" t="s">
        <v>569</v>
      </c>
      <c r="I11" s="181" t="s">
        <v>570</v>
      </c>
      <c r="J11" s="181" t="s">
        <v>569</v>
      </c>
      <c r="K11" s="181" t="s">
        <v>729</v>
      </c>
      <c r="L11" s="181" t="s">
        <v>767</v>
      </c>
      <c r="M11" s="181" t="s">
        <v>856</v>
      </c>
      <c r="N11" s="1513"/>
      <c r="O11" s="181" t="s">
        <v>728</v>
      </c>
      <c r="P11" s="181" t="s">
        <v>855</v>
      </c>
      <c r="Q11" s="181" t="s">
        <v>729</v>
      </c>
      <c r="R11" s="181" t="s">
        <v>856</v>
      </c>
      <c r="S11" s="1513"/>
      <c r="T11" s="1513"/>
      <c r="U11" s="1513"/>
      <c r="V11" s="1513"/>
      <c r="W11" s="1513"/>
      <c r="X11" s="1503"/>
      <c r="Y11" s="1503"/>
      <c r="Z11" s="1503"/>
      <c r="AA11" s="1503"/>
      <c r="AB11" s="1503"/>
      <c r="AC11" s="1503"/>
      <c r="AD11" s="1503"/>
      <c r="AE11" s="1503"/>
      <c r="AF11" s="1503"/>
      <c r="AG11" s="1503"/>
      <c r="AH11" s="1503"/>
    </row>
    <row r="12" spans="1:34" ht="20.25" customHeight="1">
      <c r="A12" s="182">
        <v>1</v>
      </c>
      <c r="B12" s="1529" t="s">
        <v>12</v>
      </c>
      <c r="C12" s="1530"/>
      <c r="D12" s="183"/>
      <c r="E12" s="183"/>
      <c r="F12" s="183"/>
      <c r="G12" s="183"/>
      <c r="H12" s="183"/>
      <c r="I12" s="183"/>
      <c r="J12" s="183"/>
      <c r="K12" s="183"/>
      <c r="L12" s="183"/>
      <c r="M12" s="183"/>
      <c r="N12" s="183"/>
      <c r="O12" s="183"/>
      <c r="P12" s="183"/>
      <c r="Q12" s="183"/>
      <c r="R12" s="183"/>
      <c r="S12" s="183"/>
      <c r="T12" s="183"/>
      <c r="U12" s="183"/>
      <c r="V12" s="183"/>
      <c r="W12" s="183"/>
      <c r="X12" s="183"/>
      <c r="Y12" s="183"/>
      <c r="Z12" s="183"/>
      <c r="AA12" s="183"/>
      <c r="AB12" s="183"/>
      <c r="AC12" s="183"/>
      <c r="AD12" s="183"/>
      <c r="AE12" s="183"/>
      <c r="AF12" s="183"/>
      <c r="AG12" s="183"/>
      <c r="AH12" s="183"/>
    </row>
    <row r="13" spans="1:34" ht="15">
      <c r="A13" s="184">
        <f>A12+1</f>
        <v>2</v>
      </c>
      <c r="B13" s="1523"/>
      <c r="C13" s="185" t="s">
        <v>132</v>
      </c>
      <c r="D13" s="217"/>
      <c r="E13" s="217"/>
      <c r="F13" s="217"/>
      <c r="G13" s="217"/>
      <c r="H13" s="217"/>
      <c r="I13" s="217"/>
      <c r="J13" s="217"/>
      <c r="K13" s="217"/>
      <c r="L13" s="217"/>
      <c r="M13" s="217"/>
      <c r="N13" s="217"/>
      <c r="O13" s="218">
        <f>D13+E13+G13-I13-K13-L13-N13</f>
        <v>0</v>
      </c>
      <c r="P13" s="218">
        <f t="shared" ref="P13:P31" si="0">F13+H13-J13-M13</f>
        <v>0</v>
      </c>
      <c r="Q13" s="217"/>
      <c r="R13" s="217"/>
      <c r="S13" s="217"/>
      <c r="T13" s="217"/>
      <c r="U13" s="217"/>
      <c r="V13" s="217"/>
      <c r="W13" s="217"/>
      <c r="X13" s="217"/>
      <c r="Y13" s="217"/>
      <c r="Z13" s="217"/>
      <c r="AA13" s="218">
        <f t="shared" ref="AA13:AA31" si="1">X13+Y13-Z13</f>
        <v>0</v>
      </c>
      <c r="AB13" s="217"/>
      <c r="AC13" s="218">
        <f t="shared" ref="AC13:AC31" si="2">AA13-AB13</f>
        <v>0</v>
      </c>
      <c r="AD13" s="217"/>
      <c r="AE13" s="217"/>
      <c r="AF13" s="217"/>
      <c r="AG13" s="218">
        <f t="shared" ref="AG13:AG31" si="3">AE13-AF13</f>
        <v>0</v>
      </c>
      <c r="AH13" s="217"/>
    </row>
    <row r="14" spans="1:34" ht="15">
      <c r="A14" s="184">
        <f>A13+1</f>
        <v>3</v>
      </c>
      <c r="B14" s="1523"/>
      <c r="C14" s="185" t="s">
        <v>300</v>
      </c>
      <c r="D14" s="217"/>
      <c r="E14" s="217"/>
      <c r="F14" s="217"/>
      <c r="G14" s="217"/>
      <c r="H14" s="217"/>
      <c r="I14" s="217"/>
      <c r="J14" s="217"/>
      <c r="K14" s="217"/>
      <c r="L14" s="217"/>
      <c r="M14" s="217"/>
      <c r="N14" s="217"/>
      <c r="O14" s="218">
        <f t="shared" ref="O14:O31" si="4">D14+E14+G14-I14-K14-L14-N14</f>
        <v>0</v>
      </c>
      <c r="P14" s="218">
        <f t="shared" si="0"/>
        <v>0</v>
      </c>
      <c r="Q14" s="217"/>
      <c r="R14" s="217"/>
      <c r="S14" s="217"/>
      <c r="T14" s="217"/>
      <c r="U14" s="217"/>
      <c r="V14" s="217"/>
      <c r="W14" s="217"/>
      <c r="X14" s="217"/>
      <c r="Y14" s="217"/>
      <c r="Z14" s="217"/>
      <c r="AA14" s="218">
        <f t="shared" si="1"/>
        <v>0</v>
      </c>
      <c r="AB14" s="217"/>
      <c r="AC14" s="218">
        <f t="shared" si="2"/>
        <v>0</v>
      </c>
      <c r="AD14" s="217"/>
      <c r="AE14" s="217"/>
      <c r="AF14" s="217"/>
      <c r="AG14" s="218">
        <f t="shared" si="3"/>
        <v>0</v>
      </c>
      <c r="AH14" s="217"/>
    </row>
    <row r="15" spans="1:34" ht="15">
      <c r="A15" s="184">
        <f t="shared" ref="A15:A16" si="5">A14+1</f>
        <v>4</v>
      </c>
      <c r="B15" s="1523"/>
      <c r="C15" s="185" t="s">
        <v>328</v>
      </c>
      <c r="D15" s="217"/>
      <c r="E15" s="217"/>
      <c r="F15" s="217"/>
      <c r="G15" s="217"/>
      <c r="H15" s="217"/>
      <c r="I15" s="217"/>
      <c r="J15" s="217"/>
      <c r="K15" s="217"/>
      <c r="L15" s="217"/>
      <c r="M15" s="217"/>
      <c r="N15" s="217"/>
      <c r="O15" s="218">
        <f t="shared" si="4"/>
        <v>0</v>
      </c>
      <c r="P15" s="218">
        <f t="shared" si="0"/>
        <v>0</v>
      </c>
      <c r="Q15" s="217"/>
      <c r="R15" s="217"/>
      <c r="S15" s="217"/>
      <c r="T15" s="217"/>
      <c r="U15" s="217"/>
      <c r="V15" s="217"/>
      <c r="W15" s="217"/>
      <c r="X15" s="217"/>
      <c r="Y15" s="217"/>
      <c r="Z15" s="217"/>
      <c r="AA15" s="218">
        <f t="shared" si="1"/>
        <v>0</v>
      </c>
      <c r="AB15" s="217"/>
      <c r="AC15" s="218">
        <f t="shared" si="2"/>
        <v>0</v>
      </c>
      <c r="AD15" s="217"/>
      <c r="AE15" s="217"/>
      <c r="AF15" s="217"/>
      <c r="AG15" s="218">
        <f t="shared" si="3"/>
        <v>0</v>
      </c>
      <c r="AH15" s="217"/>
    </row>
    <row r="16" spans="1:34" ht="15">
      <c r="A16" s="184">
        <f t="shared" si="5"/>
        <v>5</v>
      </c>
      <c r="B16" s="1523"/>
      <c r="C16" s="185" t="s">
        <v>316</v>
      </c>
      <c r="D16" s="217"/>
      <c r="E16" s="217"/>
      <c r="F16" s="217"/>
      <c r="G16" s="217"/>
      <c r="H16" s="217"/>
      <c r="I16" s="217"/>
      <c r="J16" s="217"/>
      <c r="K16" s="217"/>
      <c r="L16" s="217"/>
      <c r="M16" s="217"/>
      <c r="N16" s="217"/>
      <c r="O16" s="218">
        <f t="shared" si="4"/>
        <v>0</v>
      </c>
      <c r="P16" s="218">
        <f t="shared" si="0"/>
        <v>0</v>
      </c>
      <c r="Q16" s="217"/>
      <c r="R16" s="217"/>
      <c r="S16" s="217"/>
      <c r="T16" s="217"/>
      <c r="U16" s="217"/>
      <c r="V16" s="217"/>
      <c r="W16" s="217"/>
      <c r="X16" s="217"/>
      <c r="Y16" s="217"/>
      <c r="Z16" s="217"/>
      <c r="AA16" s="218">
        <f t="shared" si="1"/>
        <v>0</v>
      </c>
      <c r="AB16" s="217"/>
      <c r="AC16" s="218">
        <f t="shared" si="2"/>
        <v>0</v>
      </c>
      <c r="AD16" s="217"/>
      <c r="AE16" s="217"/>
      <c r="AF16" s="217"/>
      <c r="AG16" s="218">
        <f t="shared" si="3"/>
        <v>0</v>
      </c>
      <c r="AH16" s="217"/>
    </row>
    <row r="17" spans="1:34" ht="15">
      <c r="A17" s="184">
        <f t="shared" ref="A17:A55" si="6">A16+1</f>
        <v>6</v>
      </c>
      <c r="B17" s="1523"/>
      <c r="C17" s="185" t="s">
        <v>315</v>
      </c>
      <c r="D17" s="217"/>
      <c r="E17" s="217"/>
      <c r="F17" s="217"/>
      <c r="G17" s="217"/>
      <c r="H17" s="217"/>
      <c r="I17" s="217"/>
      <c r="J17" s="217"/>
      <c r="K17" s="217"/>
      <c r="L17" s="217"/>
      <c r="M17" s="217"/>
      <c r="N17" s="217"/>
      <c r="O17" s="218">
        <f t="shared" si="4"/>
        <v>0</v>
      </c>
      <c r="P17" s="218">
        <f t="shared" si="0"/>
        <v>0</v>
      </c>
      <c r="Q17" s="217"/>
      <c r="R17" s="217"/>
      <c r="S17" s="217"/>
      <c r="T17" s="217"/>
      <c r="U17" s="217"/>
      <c r="V17" s="217"/>
      <c r="W17" s="217"/>
      <c r="X17" s="217"/>
      <c r="Y17" s="217"/>
      <c r="Z17" s="217"/>
      <c r="AA17" s="218">
        <f t="shared" si="1"/>
        <v>0</v>
      </c>
      <c r="AB17" s="217"/>
      <c r="AC17" s="218">
        <f t="shared" si="2"/>
        <v>0</v>
      </c>
      <c r="AD17" s="217"/>
      <c r="AE17" s="217"/>
      <c r="AF17" s="217"/>
      <c r="AG17" s="218">
        <f t="shared" si="3"/>
        <v>0</v>
      </c>
      <c r="AH17" s="217"/>
    </row>
    <row r="18" spans="1:34" ht="15">
      <c r="A18" s="184">
        <f t="shared" si="6"/>
        <v>7</v>
      </c>
      <c r="B18" s="1523"/>
      <c r="C18" s="185" t="s">
        <v>314</v>
      </c>
      <c r="D18" s="217"/>
      <c r="E18" s="217"/>
      <c r="F18" s="217"/>
      <c r="G18" s="217"/>
      <c r="H18" s="217"/>
      <c r="I18" s="217"/>
      <c r="J18" s="217"/>
      <c r="K18" s="217"/>
      <c r="L18" s="217"/>
      <c r="M18" s="217"/>
      <c r="N18" s="217"/>
      <c r="O18" s="218">
        <f t="shared" si="4"/>
        <v>0</v>
      </c>
      <c r="P18" s="218">
        <f t="shared" si="0"/>
        <v>0</v>
      </c>
      <c r="Q18" s="217"/>
      <c r="R18" s="217"/>
      <c r="S18" s="217"/>
      <c r="T18" s="217"/>
      <c r="U18" s="217"/>
      <c r="V18" s="217"/>
      <c r="W18" s="217"/>
      <c r="X18" s="217"/>
      <c r="Y18" s="217"/>
      <c r="Z18" s="217"/>
      <c r="AA18" s="218">
        <f t="shared" si="1"/>
        <v>0</v>
      </c>
      <c r="AB18" s="217"/>
      <c r="AC18" s="218">
        <f t="shared" si="2"/>
        <v>0</v>
      </c>
      <c r="AD18" s="217"/>
      <c r="AE18" s="217"/>
      <c r="AF18" s="217"/>
      <c r="AG18" s="218">
        <f t="shared" si="3"/>
        <v>0</v>
      </c>
      <c r="AH18" s="217"/>
    </row>
    <row r="19" spans="1:34" ht="15.75" customHeight="1">
      <c r="A19" s="184">
        <f t="shared" si="6"/>
        <v>8</v>
      </c>
      <c r="B19" s="1523"/>
      <c r="C19" s="185" t="s">
        <v>313</v>
      </c>
      <c r="D19" s="217"/>
      <c r="E19" s="217"/>
      <c r="F19" s="217"/>
      <c r="G19" s="217"/>
      <c r="H19" s="217"/>
      <c r="I19" s="217"/>
      <c r="J19" s="217"/>
      <c r="K19" s="217"/>
      <c r="L19" s="217"/>
      <c r="M19" s="217"/>
      <c r="N19" s="217"/>
      <c r="O19" s="218">
        <f t="shared" si="4"/>
        <v>0</v>
      </c>
      <c r="P19" s="218">
        <f t="shared" si="0"/>
        <v>0</v>
      </c>
      <c r="Q19" s="217"/>
      <c r="R19" s="217"/>
      <c r="S19" s="217"/>
      <c r="T19" s="217"/>
      <c r="U19" s="217"/>
      <c r="V19" s="217"/>
      <c r="W19" s="217"/>
      <c r="X19" s="217"/>
      <c r="Y19" s="217"/>
      <c r="Z19" s="217"/>
      <c r="AA19" s="218">
        <f t="shared" si="1"/>
        <v>0</v>
      </c>
      <c r="AB19" s="217"/>
      <c r="AC19" s="218">
        <f t="shared" si="2"/>
        <v>0</v>
      </c>
      <c r="AD19" s="217"/>
      <c r="AE19" s="217"/>
      <c r="AF19" s="217"/>
      <c r="AG19" s="218">
        <f t="shared" si="3"/>
        <v>0</v>
      </c>
      <c r="AH19" s="217"/>
    </row>
    <row r="20" spans="1:34" ht="20.25" customHeight="1">
      <c r="A20" s="184">
        <f t="shared" si="6"/>
        <v>9</v>
      </c>
      <c r="B20" s="1523"/>
      <c r="C20" s="185" t="s">
        <v>312</v>
      </c>
      <c r="D20" s="217"/>
      <c r="E20" s="217"/>
      <c r="F20" s="217"/>
      <c r="G20" s="217"/>
      <c r="H20" s="217"/>
      <c r="I20" s="217"/>
      <c r="J20" s="217"/>
      <c r="K20" s="217"/>
      <c r="L20" s="217"/>
      <c r="M20" s="217"/>
      <c r="N20" s="217"/>
      <c r="O20" s="218">
        <f t="shared" si="4"/>
        <v>0</v>
      </c>
      <c r="P20" s="218">
        <f t="shared" si="0"/>
        <v>0</v>
      </c>
      <c r="Q20" s="217"/>
      <c r="R20" s="217"/>
      <c r="S20" s="217"/>
      <c r="T20" s="217"/>
      <c r="U20" s="217"/>
      <c r="V20" s="217"/>
      <c r="W20" s="217"/>
      <c r="X20" s="217"/>
      <c r="Y20" s="217"/>
      <c r="Z20" s="217"/>
      <c r="AA20" s="218">
        <f t="shared" si="1"/>
        <v>0</v>
      </c>
      <c r="AB20" s="217"/>
      <c r="AC20" s="218">
        <f t="shared" si="2"/>
        <v>0</v>
      </c>
      <c r="AD20" s="217"/>
      <c r="AE20" s="217"/>
      <c r="AF20" s="217"/>
      <c r="AG20" s="218">
        <f t="shared" si="3"/>
        <v>0</v>
      </c>
      <c r="AH20" s="217"/>
    </row>
    <row r="21" spans="1:34" ht="22.5" customHeight="1">
      <c r="A21" s="184">
        <f t="shared" si="6"/>
        <v>10</v>
      </c>
      <c r="B21" s="1523"/>
      <c r="C21" s="185" t="s">
        <v>311</v>
      </c>
      <c r="D21" s="217"/>
      <c r="E21" s="217"/>
      <c r="F21" s="217"/>
      <c r="G21" s="217"/>
      <c r="H21" s="217"/>
      <c r="I21" s="217"/>
      <c r="J21" s="217"/>
      <c r="K21" s="217"/>
      <c r="L21" s="217"/>
      <c r="M21" s="217"/>
      <c r="N21" s="217"/>
      <c r="O21" s="218">
        <f t="shared" si="4"/>
        <v>0</v>
      </c>
      <c r="P21" s="218">
        <f t="shared" si="0"/>
        <v>0</v>
      </c>
      <c r="Q21" s="217"/>
      <c r="R21" s="217"/>
      <c r="S21" s="217"/>
      <c r="T21" s="217"/>
      <c r="U21" s="217"/>
      <c r="V21" s="217"/>
      <c r="W21" s="217"/>
      <c r="X21" s="217"/>
      <c r="Y21" s="217"/>
      <c r="Z21" s="217"/>
      <c r="AA21" s="218">
        <f t="shared" si="1"/>
        <v>0</v>
      </c>
      <c r="AB21" s="217"/>
      <c r="AC21" s="218">
        <f t="shared" si="2"/>
        <v>0</v>
      </c>
      <c r="AD21" s="217"/>
      <c r="AE21" s="217"/>
      <c r="AF21" s="217"/>
      <c r="AG21" s="218">
        <f t="shared" si="3"/>
        <v>0</v>
      </c>
      <c r="AH21" s="217"/>
    </row>
    <row r="22" spans="1:34" ht="21.75" customHeight="1">
      <c r="A22" s="184">
        <f t="shared" si="6"/>
        <v>11</v>
      </c>
      <c r="B22" s="1523"/>
      <c r="C22" s="185" t="s">
        <v>310</v>
      </c>
      <c r="D22" s="217"/>
      <c r="E22" s="217"/>
      <c r="F22" s="217"/>
      <c r="G22" s="217"/>
      <c r="H22" s="217"/>
      <c r="I22" s="217"/>
      <c r="J22" s="217"/>
      <c r="K22" s="217"/>
      <c r="L22" s="217"/>
      <c r="M22" s="217"/>
      <c r="N22" s="217"/>
      <c r="O22" s="218">
        <f t="shared" si="4"/>
        <v>0</v>
      </c>
      <c r="P22" s="218">
        <f t="shared" si="0"/>
        <v>0</v>
      </c>
      <c r="Q22" s="217"/>
      <c r="R22" s="217"/>
      <c r="S22" s="217"/>
      <c r="T22" s="217"/>
      <c r="U22" s="217"/>
      <c r="V22" s="217"/>
      <c r="W22" s="217"/>
      <c r="X22" s="217"/>
      <c r="Y22" s="217"/>
      <c r="Z22" s="217"/>
      <c r="AA22" s="218">
        <f t="shared" si="1"/>
        <v>0</v>
      </c>
      <c r="AB22" s="217"/>
      <c r="AC22" s="218">
        <f t="shared" si="2"/>
        <v>0</v>
      </c>
      <c r="AD22" s="217"/>
      <c r="AE22" s="217"/>
      <c r="AF22" s="217"/>
      <c r="AG22" s="218">
        <f t="shared" si="3"/>
        <v>0</v>
      </c>
      <c r="AH22" s="217"/>
    </row>
    <row r="23" spans="1:34" ht="17.25" customHeight="1">
      <c r="A23" s="184">
        <f t="shared" si="6"/>
        <v>12</v>
      </c>
      <c r="B23" s="1523"/>
      <c r="C23" s="185" t="s">
        <v>309</v>
      </c>
      <c r="D23" s="217"/>
      <c r="E23" s="217"/>
      <c r="F23" s="217"/>
      <c r="G23" s="217"/>
      <c r="H23" s="217"/>
      <c r="I23" s="217"/>
      <c r="J23" s="217"/>
      <c r="K23" s="217"/>
      <c r="L23" s="217"/>
      <c r="M23" s="217"/>
      <c r="N23" s="217"/>
      <c r="O23" s="218">
        <f t="shared" si="4"/>
        <v>0</v>
      </c>
      <c r="P23" s="218">
        <f t="shared" si="0"/>
        <v>0</v>
      </c>
      <c r="Q23" s="217"/>
      <c r="R23" s="217"/>
      <c r="S23" s="217"/>
      <c r="T23" s="217"/>
      <c r="U23" s="217"/>
      <c r="V23" s="217"/>
      <c r="W23" s="217"/>
      <c r="X23" s="217"/>
      <c r="Y23" s="217"/>
      <c r="Z23" s="217"/>
      <c r="AA23" s="218">
        <f t="shared" si="1"/>
        <v>0</v>
      </c>
      <c r="AB23" s="217"/>
      <c r="AC23" s="218">
        <f t="shared" si="2"/>
        <v>0</v>
      </c>
      <c r="AD23" s="217"/>
      <c r="AE23" s="217"/>
      <c r="AF23" s="217"/>
      <c r="AG23" s="218">
        <f t="shared" si="3"/>
        <v>0</v>
      </c>
      <c r="AH23" s="217"/>
    </row>
    <row r="24" spans="1:34" ht="33.75" customHeight="1">
      <c r="A24" s="184">
        <f t="shared" si="6"/>
        <v>13</v>
      </c>
      <c r="B24" s="1523"/>
      <c r="C24" s="185" t="s">
        <v>308</v>
      </c>
      <c r="D24" s="217"/>
      <c r="E24" s="217"/>
      <c r="F24" s="217"/>
      <c r="G24" s="217"/>
      <c r="H24" s="217"/>
      <c r="I24" s="217"/>
      <c r="J24" s="217"/>
      <c r="K24" s="217"/>
      <c r="L24" s="217"/>
      <c r="M24" s="217"/>
      <c r="N24" s="217"/>
      <c r="O24" s="218">
        <f t="shared" si="4"/>
        <v>0</v>
      </c>
      <c r="P24" s="218">
        <f t="shared" si="0"/>
        <v>0</v>
      </c>
      <c r="Q24" s="217"/>
      <c r="R24" s="217"/>
      <c r="S24" s="217"/>
      <c r="T24" s="217"/>
      <c r="U24" s="217"/>
      <c r="V24" s="217"/>
      <c r="W24" s="217"/>
      <c r="X24" s="217"/>
      <c r="Y24" s="217"/>
      <c r="Z24" s="217"/>
      <c r="AA24" s="218">
        <f t="shared" si="1"/>
        <v>0</v>
      </c>
      <c r="AB24" s="217"/>
      <c r="AC24" s="218">
        <f t="shared" si="2"/>
        <v>0</v>
      </c>
      <c r="AD24" s="217"/>
      <c r="AE24" s="217"/>
      <c r="AF24" s="217"/>
      <c r="AG24" s="218">
        <f t="shared" si="3"/>
        <v>0</v>
      </c>
      <c r="AH24" s="217"/>
    </row>
    <row r="25" spans="1:34" ht="16.5" customHeight="1">
      <c r="A25" s="184">
        <f t="shared" si="6"/>
        <v>14</v>
      </c>
      <c r="B25" s="1523"/>
      <c r="C25" s="185" t="s">
        <v>307</v>
      </c>
      <c r="D25" s="217"/>
      <c r="E25" s="217"/>
      <c r="F25" s="217"/>
      <c r="G25" s="217"/>
      <c r="H25" s="217"/>
      <c r="I25" s="217"/>
      <c r="J25" s="217"/>
      <c r="K25" s="217"/>
      <c r="L25" s="217"/>
      <c r="M25" s="217"/>
      <c r="N25" s="217"/>
      <c r="O25" s="218">
        <f t="shared" si="4"/>
        <v>0</v>
      </c>
      <c r="P25" s="218">
        <f t="shared" si="0"/>
        <v>0</v>
      </c>
      <c r="Q25" s="217"/>
      <c r="R25" s="217"/>
      <c r="S25" s="217"/>
      <c r="T25" s="217"/>
      <c r="U25" s="217"/>
      <c r="V25" s="217"/>
      <c r="W25" s="217"/>
      <c r="X25" s="217"/>
      <c r="Y25" s="217"/>
      <c r="Z25" s="217"/>
      <c r="AA25" s="218">
        <f t="shared" si="1"/>
        <v>0</v>
      </c>
      <c r="AB25" s="217"/>
      <c r="AC25" s="218">
        <f t="shared" si="2"/>
        <v>0</v>
      </c>
      <c r="AD25" s="217"/>
      <c r="AE25" s="217"/>
      <c r="AF25" s="217"/>
      <c r="AG25" s="218">
        <f t="shared" si="3"/>
        <v>0</v>
      </c>
      <c r="AH25" s="217"/>
    </row>
    <row r="26" spans="1:34" ht="17.25" customHeight="1">
      <c r="A26" s="184">
        <f t="shared" si="6"/>
        <v>15</v>
      </c>
      <c r="B26" s="1523"/>
      <c r="C26" s="185" t="s">
        <v>306</v>
      </c>
      <c r="D26" s="217"/>
      <c r="E26" s="217"/>
      <c r="F26" s="217"/>
      <c r="G26" s="217"/>
      <c r="H26" s="217"/>
      <c r="I26" s="217"/>
      <c r="J26" s="217"/>
      <c r="K26" s="217"/>
      <c r="L26" s="217"/>
      <c r="M26" s="217"/>
      <c r="N26" s="217"/>
      <c r="O26" s="218">
        <f t="shared" si="4"/>
        <v>0</v>
      </c>
      <c r="P26" s="218">
        <f t="shared" si="0"/>
        <v>0</v>
      </c>
      <c r="Q26" s="217"/>
      <c r="R26" s="217"/>
      <c r="S26" s="217"/>
      <c r="T26" s="217"/>
      <c r="U26" s="217"/>
      <c r="V26" s="217"/>
      <c r="W26" s="217"/>
      <c r="X26" s="217"/>
      <c r="Y26" s="217"/>
      <c r="Z26" s="217"/>
      <c r="AA26" s="218">
        <f t="shared" si="1"/>
        <v>0</v>
      </c>
      <c r="AB26" s="217"/>
      <c r="AC26" s="218">
        <f t="shared" si="2"/>
        <v>0</v>
      </c>
      <c r="AD26" s="217"/>
      <c r="AE26" s="217"/>
      <c r="AF26" s="217"/>
      <c r="AG26" s="218">
        <f t="shared" si="3"/>
        <v>0</v>
      </c>
      <c r="AH26" s="217"/>
    </row>
    <row r="27" spans="1:34" ht="24" customHeight="1">
      <c r="A27" s="184">
        <f t="shared" si="6"/>
        <v>16</v>
      </c>
      <c r="B27" s="1523"/>
      <c r="C27" s="185" t="s">
        <v>653</v>
      </c>
      <c r="D27" s="217"/>
      <c r="E27" s="217"/>
      <c r="F27" s="217"/>
      <c r="G27" s="217"/>
      <c r="H27" s="217"/>
      <c r="I27" s="217"/>
      <c r="J27" s="217"/>
      <c r="K27" s="217"/>
      <c r="L27" s="217"/>
      <c r="M27" s="217"/>
      <c r="N27" s="217"/>
      <c r="O27" s="218">
        <f t="shared" si="4"/>
        <v>0</v>
      </c>
      <c r="P27" s="218">
        <f t="shared" si="0"/>
        <v>0</v>
      </c>
      <c r="Q27" s="217"/>
      <c r="R27" s="217"/>
      <c r="S27" s="217"/>
      <c r="T27" s="217"/>
      <c r="U27" s="217"/>
      <c r="V27" s="217"/>
      <c r="W27" s="217"/>
      <c r="X27" s="217"/>
      <c r="Y27" s="217"/>
      <c r="Z27" s="217"/>
      <c r="AA27" s="218">
        <f t="shared" si="1"/>
        <v>0</v>
      </c>
      <c r="AB27" s="217"/>
      <c r="AC27" s="218">
        <f t="shared" si="2"/>
        <v>0</v>
      </c>
      <c r="AD27" s="217"/>
      <c r="AE27" s="217"/>
      <c r="AF27" s="217"/>
      <c r="AG27" s="218">
        <f t="shared" si="3"/>
        <v>0</v>
      </c>
      <c r="AH27" s="217"/>
    </row>
    <row r="28" spans="1:34" ht="17.25" customHeight="1">
      <c r="A28" s="184">
        <f t="shared" si="6"/>
        <v>17</v>
      </c>
      <c r="B28" s="1523"/>
      <c r="C28" s="185" t="s">
        <v>304</v>
      </c>
      <c r="D28" s="217"/>
      <c r="E28" s="217"/>
      <c r="F28" s="217"/>
      <c r="G28" s="217"/>
      <c r="H28" s="217"/>
      <c r="I28" s="217"/>
      <c r="J28" s="217"/>
      <c r="K28" s="217"/>
      <c r="L28" s="217"/>
      <c r="M28" s="217"/>
      <c r="N28" s="217"/>
      <c r="O28" s="218">
        <f t="shared" si="4"/>
        <v>0</v>
      </c>
      <c r="P28" s="218">
        <f t="shared" si="0"/>
        <v>0</v>
      </c>
      <c r="Q28" s="217"/>
      <c r="R28" s="217"/>
      <c r="S28" s="217"/>
      <c r="T28" s="217"/>
      <c r="U28" s="217"/>
      <c r="V28" s="217"/>
      <c r="W28" s="217"/>
      <c r="X28" s="217"/>
      <c r="Y28" s="217"/>
      <c r="Z28" s="217"/>
      <c r="AA28" s="218">
        <f t="shared" si="1"/>
        <v>0</v>
      </c>
      <c r="AB28" s="217"/>
      <c r="AC28" s="218">
        <f t="shared" si="2"/>
        <v>0</v>
      </c>
      <c r="AD28" s="217"/>
      <c r="AE28" s="217"/>
      <c r="AF28" s="217"/>
      <c r="AG28" s="218">
        <f t="shared" si="3"/>
        <v>0</v>
      </c>
      <c r="AH28" s="217"/>
    </row>
    <row r="29" spans="1:34" ht="16.5" customHeight="1">
      <c r="A29" s="184">
        <f t="shared" si="6"/>
        <v>18</v>
      </c>
      <c r="B29" s="1523"/>
      <c r="C29" s="185" t="s">
        <v>329</v>
      </c>
      <c r="D29" s="217"/>
      <c r="E29" s="217"/>
      <c r="F29" s="217"/>
      <c r="G29" s="217"/>
      <c r="H29" s="217"/>
      <c r="I29" s="217"/>
      <c r="J29" s="217"/>
      <c r="K29" s="217"/>
      <c r="L29" s="217"/>
      <c r="M29" s="217"/>
      <c r="N29" s="217"/>
      <c r="O29" s="218">
        <f t="shared" si="4"/>
        <v>0</v>
      </c>
      <c r="P29" s="218">
        <f t="shared" si="0"/>
        <v>0</v>
      </c>
      <c r="Q29" s="217"/>
      <c r="R29" s="217"/>
      <c r="S29" s="217"/>
      <c r="T29" s="217"/>
      <c r="U29" s="217"/>
      <c r="V29" s="217"/>
      <c r="W29" s="217"/>
      <c r="X29" s="217"/>
      <c r="Y29" s="217"/>
      <c r="Z29" s="217"/>
      <c r="AA29" s="218">
        <f t="shared" si="1"/>
        <v>0</v>
      </c>
      <c r="AB29" s="217"/>
      <c r="AC29" s="218">
        <f t="shared" si="2"/>
        <v>0</v>
      </c>
      <c r="AD29" s="217"/>
      <c r="AE29" s="217"/>
      <c r="AF29" s="217"/>
      <c r="AG29" s="218">
        <f t="shared" si="3"/>
        <v>0</v>
      </c>
      <c r="AH29" s="217"/>
    </row>
    <row r="30" spans="1:34" ht="17.25" customHeight="1">
      <c r="A30" s="184">
        <f t="shared" si="6"/>
        <v>19</v>
      </c>
      <c r="B30" s="1523"/>
      <c r="C30" s="185" t="s">
        <v>303</v>
      </c>
      <c r="D30" s="217"/>
      <c r="E30" s="217"/>
      <c r="F30" s="217"/>
      <c r="G30" s="217"/>
      <c r="H30" s="217"/>
      <c r="I30" s="217"/>
      <c r="J30" s="217"/>
      <c r="K30" s="217"/>
      <c r="L30" s="217"/>
      <c r="M30" s="217"/>
      <c r="N30" s="217"/>
      <c r="O30" s="218">
        <f t="shared" si="4"/>
        <v>0</v>
      </c>
      <c r="P30" s="218">
        <f t="shared" si="0"/>
        <v>0</v>
      </c>
      <c r="Q30" s="217"/>
      <c r="R30" s="217"/>
      <c r="S30" s="217"/>
      <c r="T30" s="217"/>
      <c r="U30" s="217"/>
      <c r="V30" s="217"/>
      <c r="W30" s="217"/>
      <c r="X30" s="217"/>
      <c r="Y30" s="217"/>
      <c r="Z30" s="217"/>
      <c r="AA30" s="218">
        <f t="shared" si="1"/>
        <v>0</v>
      </c>
      <c r="AB30" s="217"/>
      <c r="AC30" s="218">
        <f t="shared" si="2"/>
        <v>0</v>
      </c>
      <c r="AD30" s="217"/>
      <c r="AE30" s="217"/>
      <c r="AF30" s="217"/>
      <c r="AG30" s="218">
        <f t="shared" si="3"/>
        <v>0</v>
      </c>
      <c r="AH30" s="217"/>
    </row>
    <row r="31" spans="1:34" ht="18.75" customHeight="1">
      <c r="A31" s="184">
        <f t="shared" si="6"/>
        <v>20</v>
      </c>
      <c r="B31" s="1523"/>
      <c r="C31" s="185" t="s">
        <v>302</v>
      </c>
      <c r="D31" s="217"/>
      <c r="E31" s="217"/>
      <c r="F31" s="217"/>
      <c r="G31" s="217"/>
      <c r="H31" s="217"/>
      <c r="I31" s="217"/>
      <c r="J31" s="217"/>
      <c r="K31" s="217"/>
      <c r="L31" s="217"/>
      <c r="M31" s="217"/>
      <c r="N31" s="217"/>
      <c r="O31" s="218">
        <f t="shared" si="4"/>
        <v>0</v>
      </c>
      <c r="P31" s="218">
        <f t="shared" si="0"/>
        <v>0</v>
      </c>
      <c r="Q31" s="217"/>
      <c r="R31" s="217"/>
      <c r="S31" s="217"/>
      <c r="T31" s="217"/>
      <c r="U31" s="217"/>
      <c r="V31" s="217"/>
      <c r="W31" s="217"/>
      <c r="X31" s="217"/>
      <c r="Y31" s="217"/>
      <c r="Z31" s="217"/>
      <c r="AA31" s="218">
        <f t="shared" si="1"/>
        <v>0</v>
      </c>
      <c r="AB31" s="217"/>
      <c r="AC31" s="218">
        <f t="shared" si="2"/>
        <v>0</v>
      </c>
      <c r="AD31" s="217"/>
      <c r="AE31" s="217"/>
      <c r="AF31" s="217"/>
      <c r="AG31" s="218">
        <f t="shared" si="3"/>
        <v>0</v>
      </c>
      <c r="AH31" s="217"/>
    </row>
    <row r="32" spans="1:34" ht="34.5" customHeight="1">
      <c r="A32" s="184">
        <f t="shared" si="6"/>
        <v>21</v>
      </c>
      <c r="B32" s="1524"/>
      <c r="C32" s="186" t="s">
        <v>301</v>
      </c>
      <c r="D32" s="241">
        <f t="shared" ref="D32:AH32" si="7">SUM(D13:D31)</f>
        <v>0</v>
      </c>
      <c r="E32" s="241">
        <f t="shared" si="7"/>
        <v>0</v>
      </c>
      <c r="F32" s="241">
        <f t="shared" si="7"/>
        <v>0</v>
      </c>
      <c r="G32" s="241">
        <f t="shared" si="7"/>
        <v>0</v>
      </c>
      <c r="H32" s="241">
        <f t="shared" si="7"/>
        <v>0</v>
      </c>
      <c r="I32" s="241">
        <f t="shared" si="7"/>
        <v>0</v>
      </c>
      <c r="J32" s="241">
        <f t="shared" si="7"/>
        <v>0</v>
      </c>
      <c r="K32" s="241">
        <f t="shared" si="7"/>
        <v>0</v>
      </c>
      <c r="L32" s="241">
        <f t="shared" si="7"/>
        <v>0</v>
      </c>
      <c r="M32" s="241">
        <f t="shared" si="7"/>
        <v>0</v>
      </c>
      <c r="N32" s="241">
        <f t="shared" si="7"/>
        <v>0</v>
      </c>
      <c r="O32" s="241">
        <f t="shared" si="7"/>
        <v>0</v>
      </c>
      <c r="P32" s="241">
        <f t="shared" si="7"/>
        <v>0</v>
      </c>
      <c r="Q32" s="241">
        <f t="shared" si="7"/>
        <v>0</v>
      </c>
      <c r="R32" s="241">
        <f t="shared" si="7"/>
        <v>0</v>
      </c>
      <c r="S32" s="241">
        <f t="shared" si="7"/>
        <v>0</v>
      </c>
      <c r="T32" s="241">
        <f t="shared" si="7"/>
        <v>0</v>
      </c>
      <c r="U32" s="241">
        <f t="shared" si="7"/>
        <v>0</v>
      </c>
      <c r="V32" s="241">
        <f t="shared" si="7"/>
        <v>0</v>
      </c>
      <c r="W32" s="241">
        <f t="shared" si="7"/>
        <v>0</v>
      </c>
      <c r="X32" s="241">
        <f t="shared" si="7"/>
        <v>0</v>
      </c>
      <c r="Y32" s="241">
        <f t="shared" si="7"/>
        <v>0</v>
      </c>
      <c r="Z32" s="241">
        <f t="shared" si="7"/>
        <v>0</v>
      </c>
      <c r="AA32" s="241">
        <f t="shared" si="7"/>
        <v>0</v>
      </c>
      <c r="AB32" s="241">
        <f t="shared" si="7"/>
        <v>0</v>
      </c>
      <c r="AC32" s="241">
        <f t="shared" si="7"/>
        <v>0</v>
      </c>
      <c r="AD32" s="241">
        <f t="shared" si="7"/>
        <v>0</v>
      </c>
      <c r="AE32" s="241">
        <f t="shared" si="7"/>
        <v>0</v>
      </c>
      <c r="AF32" s="241">
        <f t="shared" si="7"/>
        <v>0</v>
      </c>
      <c r="AG32" s="241">
        <f t="shared" si="7"/>
        <v>0</v>
      </c>
      <c r="AH32" s="241">
        <f t="shared" si="7"/>
        <v>0</v>
      </c>
    </row>
    <row r="33" spans="1:34" ht="24" customHeight="1">
      <c r="A33" s="184">
        <f t="shared" si="6"/>
        <v>22</v>
      </c>
      <c r="B33" s="1533" t="s">
        <v>176</v>
      </c>
      <c r="C33" s="1534"/>
      <c r="D33" s="187"/>
      <c r="E33" s="187"/>
      <c r="F33" s="187"/>
      <c r="G33" s="187"/>
      <c r="H33" s="187"/>
      <c r="I33" s="187"/>
      <c r="J33" s="187"/>
      <c r="K33" s="187"/>
      <c r="L33" s="187"/>
      <c r="M33" s="187"/>
      <c r="N33" s="187"/>
      <c r="O33" s="187">
        <f>D33+G33-I33-K33-N33</f>
        <v>0</v>
      </c>
      <c r="P33" s="187">
        <f>F33+H33-J33-M33</f>
        <v>0</v>
      </c>
      <c r="Q33" s="187"/>
      <c r="R33" s="187"/>
      <c r="S33" s="187"/>
      <c r="T33" s="187"/>
      <c r="U33" s="187"/>
      <c r="V33" s="187"/>
      <c r="W33" s="187"/>
      <c r="X33" s="187"/>
      <c r="Y33" s="187"/>
      <c r="Z33" s="187"/>
      <c r="AA33" s="187">
        <f>X33+Y33-Z33</f>
        <v>0</v>
      </c>
      <c r="AB33" s="187"/>
      <c r="AC33" s="187">
        <f>AA33-AB33</f>
        <v>0</v>
      </c>
      <c r="AD33" s="187"/>
      <c r="AE33" s="187"/>
      <c r="AF33" s="187"/>
      <c r="AG33" s="187">
        <f>AE33-AF33</f>
        <v>0</v>
      </c>
      <c r="AH33" s="187"/>
    </row>
    <row r="34" spans="1:34" ht="15">
      <c r="A34" s="184">
        <f t="shared" si="6"/>
        <v>23</v>
      </c>
      <c r="B34" s="1525"/>
      <c r="C34" s="185" t="s">
        <v>132</v>
      </c>
      <c r="D34" s="217"/>
      <c r="E34" s="217"/>
      <c r="F34" s="217"/>
      <c r="G34" s="217"/>
      <c r="H34" s="217"/>
      <c r="I34" s="217"/>
      <c r="J34" s="217"/>
      <c r="K34" s="217"/>
      <c r="L34" s="217"/>
      <c r="M34" s="217"/>
      <c r="N34" s="217"/>
      <c r="O34" s="218">
        <f t="shared" ref="O34:O35" si="8">D34+E34+G34-I34-K34-L34-N34</f>
        <v>0</v>
      </c>
      <c r="P34" s="218">
        <f>F34+H34-J34-M34</f>
        <v>0</v>
      </c>
      <c r="Q34" s="217"/>
      <c r="R34" s="217"/>
      <c r="S34" s="217"/>
      <c r="T34" s="217"/>
      <c r="U34" s="217"/>
      <c r="V34" s="217"/>
      <c r="W34" s="217"/>
      <c r="X34" s="217"/>
      <c r="Y34" s="217"/>
      <c r="Z34" s="217"/>
      <c r="AA34" s="218">
        <f>X34+Y34-Z34</f>
        <v>0</v>
      </c>
      <c r="AB34" s="217"/>
      <c r="AC34" s="218">
        <f>AA34-AB34</f>
        <v>0</v>
      </c>
      <c r="AD34" s="217"/>
      <c r="AE34" s="217"/>
      <c r="AF34" s="217"/>
      <c r="AG34" s="218">
        <f>AE34-AF34</f>
        <v>0</v>
      </c>
      <c r="AH34" s="217"/>
    </row>
    <row r="35" spans="1:34" ht="15">
      <c r="A35" s="184">
        <f t="shared" si="6"/>
        <v>24</v>
      </c>
      <c r="B35" s="1525"/>
      <c r="C35" s="185" t="s">
        <v>300</v>
      </c>
      <c r="D35" s="217"/>
      <c r="E35" s="217"/>
      <c r="F35" s="217"/>
      <c r="G35" s="217"/>
      <c r="H35" s="217"/>
      <c r="I35" s="217"/>
      <c r="J35" s="217"/>
      <c r="K35" s="217"/>
      <c r="L35" s="217"/>
      <c r="M35" s="217"/>
      <c r="N35" s="217"/>
      <c r="O35" s="218">
        <f t="shared" si="8"/>
        <v>0</v>
      </c>
      <c r="P35" s="218">
        <f>F35+H35-J35-M35</f>
        <v>0</v>
      </c>
      <c r="Q35" s="217"/>
      <c r="R35" s="217"/>
      <c r="S35" s="217"/>
      <c r="T35" s="217"/>
      <c r="U35" s="217"/>
      <c r="V35" s="217"/>
      <c r="W35" s="217"/>
      <c r="X35" s="217"/>
      <c r="Y35" s="217"/>
      <c r="Z35" s="217"/>
      <c r="AA35" s="218">
        <f>X35+Y35-Z35</f>
        <v>0</v>
      </c>
      <c r="AB35" s="217"/>
      <c r="AC35" s="218">
        <f>AA35-AB35</f>
        <v>0</v>
      </c>
      <c r="AD35" s="217"/>
      <c r="AE35" s="217"/>
      <c r="AF35" s="217"/>
      <c r="AG35" s="218">
        <f>AE35-AF35</f>
        <v>0</v>
      </c>
      <c r="AH35" s="217"/>
    </row>
    <row r="36" spans="1:34" ht="24.75" customHeight="1">
      <c r="A36" s="184">
        <f t="shared" si="6"/>
        <v>25</v>
      </c>
      <c r="B36" s="1526"/>
      <c r="C36" s="188" t="s">
        <v>299</v>
      </c>
      <c r="D36" s="240">
        <f t="shared" ref="D36:AH36" si="9">SUM(D34:D35)</f>
        <v>0</v>
      </c>
      <c r="E36" s="240">
        <f t="shared" si="9"/>
        <v>0</v>
      </c>
      <c r="F36" s="240">
        <f t="shared" si="9"/>
        <v>0</v>
      </c>
      <c r="G36" s="240">
        <f t="shared" si="9"/>
        <v>0</v>
      </c>
      <c r="H36" s="240">
        <f t="shared" si="9"/>
        <v>0</v>
      </c>
      <c r="I36" s="240">
        <f t="shared" si="9"/>
        <v>0</v>
      </c>
      <c r="J36" s="240">
        <f t="shared" si="9"/>
        <v>0</v>
      </c>
      <c r="K36" s="240">
        <f t="shared" si="9"/>
        <v>0</v>
      </c>
      <c r="L36" s="240">
        <f t="shared" si="9"/>
        <v>0</v>
      </c>
      <c r="M36" s="240">
        <f t="shared" si="9"/>
        <v>0</v>
      </c>
      <c r="N36" s="240">
        <f t="shared" si="9"/>
        <v>0</v>
      </c>
      <c r="O36" s="240">
        <f t="shared" si="9"/>
        <v>0</v>
      </c>
      <c r="P36" s="240">
        <f t="shared" si="9"/>
        <v>0</v>
      </c>
      <c r="Q36" s="240">
        <f t="shared" si="9"/>
        <v>0</v>
      </c>
      <c r="R36" s="240">
        <f t="shared" si="9"/>
        <v>0</v>
      </c>
      <c r="S36" s="240">
        <f t="shared" si="9"/>
        <v>0</v>
      </c>
      <c r="T36" s="240">
        <f t="shared" si="9"/>
        <v>0</v>
      </c>
      <c r="U36" s="240">
        <f t="shared" si="9"/>
        <v>0</v>
      </c>
      <c r="V36" s="240">
        <f t="shared" si="9"/>
        <v>0</v>
      </c>
      <c r="W36" s="240">
        <f t="shared" si="9"/>
        <v>0</v>
      </c>
      <c r="X36" s="240">
        <f t="shared" si="9"/>
        <v>0</v>
      </c>
      <c r="Y36" s="240">
        <f t="shared" si="9"/>
        <v>0</v>
      </c>
      <c r="Z36" s="240">
        <f t="shared" si="9"/>
        <v>0</v>
      </c>
      <c r="AA36" s="240">
        <f t="shared" si="9"/>
        <v>0</v>
      </c>
      <c r="AB36" s="240">
        <f t="shared" si="9"/>
        <v>0</v>
      </c>
      <c r="AC36" s="240">
        <f t="shared" si="9"/>
        <v>0</v>
      </c>
      <c r="AD36" s="240">
        <f t="shared" si="9"/>
        <v>0</v>
      </c>
      <c r="AE36" s="240">
        <f t="shared" si="9"/>
        <v>0</v>
      </c>
      <c r="AF36" s="240">
        <f t="shared" si="9"/>
        <v>0</v>
      </c>
      <c r="AG36" s="240">
        <f t="shared" si="9"/>
        <v>0</v>
      </c>
      <c r="AH36" s="240">
        <f t="shared" si="9"/>
        <v>0</v>
      </c>
    </row>
    <row r="37" spans="1:34" ht="23.25" customHeight="1">
      <c r="A37" s="184">
        <f t="shared" si="6"/>
        <v>26</v>
      </c>
      <c r="B37" s="1531" t="s">
        <v>563</v>
      </c>
      <c r="C37" s="1532"/>
      <c r="D37" s="217"/>
      <c r="E37" s="217"/>
      <c r="F37" s="217"/>
      <c r="G37" s="217"/>
      <c r="H37" s="217"/>
      <c r="I37" s="217"/>
      <c r="J37" s="217"/>
      <c r="K37" s="217"/>
      <c r="L37" s="217"/>
      <c r="M37" s="217"/>
      <c r="N37" s="217"/>
      <c r="O37" s="218">
        <f>D37+E37+G37-I37-K37-L37-N37</f>
        <v>0</v>
      </c>
      <c r="P37" s="218">
        <f>F37+H37-J37-M37</f>
        <v>0</v>
      </c>
      <c r="Q37" s="217"/>
      <c r="R37" s="217"/>
      <c r="S37" s="217"/>
      <c r="T37" s="217"/>
      <c r="U37" s="217"/>
      <c r="V37" s="217"/>
      <c r="W37" s="217"/>
      <c r="X37" s="217"/>
      <c r="Y37" s="217"/>
      <c r="Z37" s="217"/>
      <c r="AA37" s="218">
        <f>X37+Y37-Z37</f>
        <v>0</v>
      </c>
      <c r="AB37" s="217"/>
      <c r="AC37" s="218">
        <f>AA37-AB37</f>
        <v>0</v>
      </c>
      <c r="AD37" s="217"/>
      <c r="AE37" s="217"/>
      <c r="AF37" s="217"/>
      <c r="AG37" s="218">
        <f>AE37-AF37</f>
        <v>0</v>
      </c>
      <c r="AH37" s="217"/>
    </row>
    <row r="38" spans="1:34" ht="21" customHeight="1">
      <c r="A38" s="184">
        <f t="shared" si="6"/>
        <v>27</v>
      </c>
      <c r="B38" s="1536" t="s">
        <v>578</v>
      </c>
      <c r="C38" s="1537"/>
      <c r="D38" s="218">
        <f t="shared" ref="D38:AH38" si="10">D32+D36+D37</f>
        <v>0</v>
      </c>
      <c r="E38" s="218">
        <f t="shared" si="10"/>
        <v>0</v>
      </c>
      <c r="F38" s="218">
        <f t="shared" si="10"/>
        <v>0</v>
      </c>
      <c r="G38" s="218">
        <f t="shared" si="10"/>
        <v>0</v>
      </c>
      <c r="H38" s="218">
        <f t="shared" si="10"/>
        <v>0</v>
      </c>
      <c r="I38" s="218">
        <f t="shared" si="10"/>
        <v>0</v>
      </c>
      <c r="J38" s="218">
        <f t="shared" si="10"/>
        <v>0</v>
      </c>
      <c r="K38" s="218">
        <f t="shared" si="10"/>
        <v>0</v>
      </c>
      <c r="L38" s="218">
        <f t="shared" si="10"/>
        <v>0</v>
      </c>
      <c r="M38" s="218">
        <f t="shared" si="10"/>
        <v>0</v>
      </c>
      <c r="N38" s="218">
        <f t="shared" si="10"/>
        <v>0</v>
      </c>
      <c r="O38" s="218">
        <f t="shared" si="10"/>
        <v>0</v>
      </c>
      <c r="P38" s="218">
        <f t="shared" si="10"/>
        <v>0</v>
      </c>
      <c r="Q38" s="218">
        <f t="shared" si="10"/>
        <v>0</v>
      </c>
      <c r="R38" s="218">
        <f t="shared" si="10"/>
        <v>0</v>
      </c>
      <c r="S38" s="218">
        <f t="shared" si="10"/>
        <v>0</v>
      </c>
      <c r="T38" s="218">
        <f t="shared" si="10"/>
        <v>0</v>
      </c>
      <c r="U38" s="218">
        <f t="shared" si="10"/>
        <v>0</v>
      </c>
      <c r="V38" s="218">
        <f t="shared" si="10"/>
        <v>0</v>
      </c>
      <c r="W38" s="218">
        <f t="shared" si="10"/>
        <v>0</v>
      </c>
      <c r="X38" s="218">
        <f t="shared" si="10"/>
        <v>0</v>
      </c>
      <c r="Y38" s="218">
        <f t="shared" si="10"/>
        <v>0</v>
      </c>
      <c r="Z38" s="218">
        <f t="shared" si="10"/>
        <v>0</v>
      </c>
      <c r="AA38" s="218">
        <f t="shared" si="10"/>
        <v>0</v>
      </c>
      <c r="AB38" s="218">
        <f t="shared" si="10"/>
        <v>0</v>
      </c>
      <c r="AC38" s="218">
        <f t="shared" si="10"/>
        <v>0</v>
      </c>
      <c r="AD38" s="218">
        <f t="shared" si="10"/>
        <v>0</v>
      </c>
      <c r="AE38" s="218">
        <f t="shared" si="10"/>
        <v>0</v>
      </c>
      <c r="AF38" s="218">
        <f t="shared" si="10"/>
        <v>0</v>
      </c>
      <c r="AG38" s="218">
        <f t="shared" si="10"/>
        <v>0</v>
      </c>
      <c r="AH38" s="218">
        <f t="shared" si="10"/>
        <v>0</v>
      </c>
    </row>
    <row r="39" spans="1:34" ht="25.5" customHeight="1">
      <c r="A39" s="184">
        <f t="shared" si="6"/>
        <v>28</v>
      </c>
      <c r="B39" s="1535" t="s">
        <v>318</v>
      </c>
      <c r="C39" s="1534"/>
      <c r="D39" s="242"/>
      <c r="E39" s="242"/>
      <c r="F39" s="242"/>
      <c r="G39" s="242"/>
      <c r="H39" s="242"/>
      <c r="I39" s="242"/>
      <c r="J39" s="242"/>
      <c r="K39" s="242"/>
      <c r="L39" s="242"/>
      <c r="M39" s="242"/>
      <c r="N39" s="242"/>
      <c r="O39" s="242">
        <f t="shared" ref="O39" si="11">D39+G39-I39-K39-N39</f>
        <v>0</v>
      </c>
      <c r="P39" s="242">
        <f t="shared" ref="P39:P50" si="12">F39+H39-J39-M39</f>
        <v>0</v>
      </c>
      <c r="Q39" s="242"/>
      <c r="R39" s="242"/>
      <c r="S39" s="242"/>
      <c r="T39" s="242"/>
      <c r="U39" s="242"/>
      <c r="V39" s="242"/>
      <c r="W39" s="242"/>
      <c r="X39" s="242"/>
      <c r="Y39" s="242"/>
      <c r="Z39" s="242"/>
      <c r="AA39" s="242">
        <f t="shared" ref="AA39:AA53" si="13">X39+Y39-Z39</f>
        <v>0</v>
      </c>
      <c r="AB39" s="242"/>
      <c r="AC39" s="242">
        <f t="shared" ref="AC39:AC53" si="14">AA39-AB39</f>
        <v>0</v>
      </c>
      <c r="AD39" s="242"/>
      <c r="AE39" s="242"/>
      <c r="AF39" s="242"/>
      <c r="AG39" s="242">
        <f t="shared" ref="AG39:AG53" si="15">AE39-AF39</f>
        <v>0</v>
      </c>
      <c r="AH39" s="242"/>
    </row>
    <row r="40" spans="1:34" ht="20.25" customHeight="1">
      <c r="A40" s="184">
        <f t="shared" si="6"/>
        <v>29</v>
      </c>
      <c r="B40" s="1527"/>
      <c r="C40" s="185" t="s">
        <v>298</v>
      </c>
      <c r="D40" s="217"/>
      <c r="E40" s="217"/>
      <c r="F40" s="217"/>
      <c r="G40" s="217"/>
      <c r="H40" s="217"/>
      <c r="I40" s="217"/>
      <c r="J40" s="217"/>
      <c r="K40" s="217"/>
      <c r="L40" s="217"/>
      <c r="M40" s="217"/>
      <c r="N40" s="217"/>
      <c r="O40" s="218">
        <f t="shared" ref="O40:O53" si="16">D40+E40+G40-I40-K40-L40-N40</f>
        <v>0</v>
      </c>
      <c r="P40" s="218">
        <f t="shared" si="12"/>
        <v>0</v>
      </c>
      <c r="Q40" s="217"/>
      <c r="R40" s="217"/>
      <c r="S40" s="217"/>
      <c r="T40" s="217"/>
      <c r="U40" s="217"/>
      <c r="V40" s="217"/>
      <c r="W40" s="217"/>
      <c r="X40" s="217"/>
      <c r="Y40" s="217"/>
      <c r="Z40" s="217"/>
      <c r="AA40" s="218">
        <f t="shared" si="13"/>
        <v>0</v>
      </c>
      <c r="AB40" s="217"/>
      <c r="AC40" s="218">
        <f t="shared" si="14"/>
        <v>0</v>
      </c>
      <c r="AD40" s="217"/>
      <c r="AE40" s="217"/>
      <c r="AF40" s="217"/>
      <c r="AG40" s="218">
        <f t="shared" si="15"/>
        <v>0</v>
      </c>
      <c r="AH40" s="217"/>
    </row>
    <row r="41" spans="1:34" ht="30.75" customHeight="1">
      <c r="A41" s="184">
        <f t="shared" si="6"/>
        <v>30</v>
      </c>
      <c r="B41" s="1527"/>
      <c r="C41" s="185" t="s">
        <v>562</v>
      </c>
      <c r="D41" s="217"/>
      <c r="E41" s="217"/>
      <c r="F41" s="217"/>
      <c r="G41" s="217"/>
      <c r="H41" s="217"/>
      <c r="I41" s="217"/>
      <c r="J41" s="217"/>
      <c r="K41" s="217"/>
      <c r="L41" s="217"/>
      <c r="M41" s="217"/>
      <c r="N41" s="217"/>
      <c r="O41" s="218">
        <f t="shared" si="16"/>
        <v>0</v>
      </c>
      <c r="P41" s="218">
        <f t="shared" si="12"/>
        <v>0</v>
      </c>
      <c r="Q41" s="217"/>
      <c r="R41" s="217"/>
      <c r="S41" s="217"/>
      <c r="T41" s="217"/>
      <c r="U41" s="217"/>
      <c r="V41" s="217"/>
      <c r="W41" s="217"/>
      <c r="X41" s="217"/>
      <c r="Y41" s="217"/>
      <c r="Z41" s="217"/>
      <c r="AA41" s="218">
        <f t="shared" si="13"/>
        <v>0</v>
      </c>
      <c r="AB41" s="217"/>
      <c r="AC41" s="218">
        <f t="shared" si="14"/>
        <v>0</v>
      </c>
      <c r="AD41" s="217"/>
      <c r="AE41" s="217"/>
      <c r="AF41" s="217"/>
      <c r="AG41" s="218">
        <f t="shared" si="15"/>
        <v>0</v>
      </c>
      <c r="AH41" s="217"/>
    </row>
    <row r="42" spans="1:34" ht="32.25" customHeight="1">
      <c r="A42" s="184">
        <f t="shared" si="6"/>
        <v>31</v>
      </c>
      <c r="B42" s="1527"/>
      <c r="C42" s="185" t="s">
        <v>577</v>
      </c>
      <c r="D42" s="217"/>
      <c r="E42" s="217"/>
      <c r="F42" s="217"/>
      <c r="G42" s="217"/>
      <c r="H42" s="217"/>
      <c r="I42" s="217"/>
      <c r="J42" s="217"/>
      <c r="K42" s="217"/>
      <c r="L42" s="217"/>
      <c r="M42" s="217"/>
      <c r="N42" s="217"/>
      <c r="O42" s="218">
        <f t="shared" si="16"/>
        <v>0</v>
      </c>
      <c r="P42" s="218">
        <f t="shared" si="12"/>
        <v>0</v>
      </c>
      <c r="Q42" s="217"/>
      <c r="R42" s="217"/>
      <c r="S42" s="217"/>
      <c r="T42" s="217"/>
      <c r="U42" s="217"/>
      <c r="V42" s="217"/>
      <c r="W42" s="217"/>
      <c r="X42" s="217"/>
      <c r="Y42" s="217"/>
      <c r="Z42" s="217"/>
      <c r="AA42" s="218">
        <f t="shared" si="13"/>
        <v>0</v>
      </c>
      <c r="AB42" s="217"/>
      <c r="AC42" s="218">
        <f t="shared" si="14"/>
        <v>0</v>
      </c>
      <c r="AD42" s="217"/>
      <c r="AE42" s="217"/>
      <c r="AF42" s="217"/>
      <c r="AG42" s="218">
        <f t="shared" si="15"/>
        <v>0</v>
      </c>
      <c r="AH42" s="217"/>
    </row>
    <row r="43" spans="1:34" ht="30" customHeight="1">
      <c r="A43" s="184">
        <f t="shared" si="6"/>
        <v>32</v>
      </c>
      <c r="B43" s="1527"/>
      <c r="C43" s="185" t="s">
        <v>297</v>
      </c>
      <c r="D43" s="217"/>
      <c r="E43" s="217"/>
      <c r="F43" s="217"/>
      <c r="G43" s="217"/>
      <c r="H43" s="217"/>
      <c r="I43" s="217"/>
      <c r="J43" s="217"/>
      <c r="K43" s="217"/>
      <c r="L43" s="217"/>
      <c r="M43" s="217"/>
      <c r="N43" s="217"/>
      <c r="O43" s="218">
        <f t="shared" si="16"/>
        <v>0</v>
      </c>
      <c r="P43" s="218">
        <f t="shared" si="12"/>
        <v>0</v>
      </c>
      <c r="Q43" s="217"/>
      <c r="R43" s="217"/>
      <c r="S43" s="217"/>
      <c r="T43" s="217"/>
      <c r="U43" s="217"/>
      <c r="V43" s="217"/>
      <c r="W43" s="217"/>
      <c r="X43" s="217"/>
      <c r="Y43" s="217"/>
      <c r="Z43" s="217"/>
      <c r="AA43" s="218">
        <f t="shared" si="13"/>
        <v>0</v>
      </c>
      <c r="AB43" s="217"/>
      <c r="AC43" s="218">
        <f t="shared" si="14"/>
        <v>0</v>
      </c>
      <c r="AD43" s="217"/>
      <c r="AE43" s="217"/>
      <c r="AF43" s="217"/>
      <c r="AG43" s="218">
        <f t="shared" si="15"/>
        <v>0</v>
      </c>
      <c r="AH43" s="217"/>
    </row>
    <row r="44" spans="1:34" ht="21" customHeight="1">
      <c r="A44" s="184">
        <f t="shared" si="6"/>
        <v>33</v>
      </c>
      <c r="B44" s="1527"/>
      <c r="C44" s="185" t="s">
        <v>296</v>
      </c>
      <c r="D44" s="217"/>
      <c r="E44" s="217"/>
      <c r="F44" s="217"/>
      <c r="G44" s="217"/>
      <c r="H44" s="217"/>
      <c r="I44" s="217"/>
      <c r="J44" s="217"/>
      <c r="K44" s="217"/>
      <c r="L44" s="217"/>
      <c r="M44" s="217"/>
      <c r="N44" s="217"/>
      <c r="O44" s="218">
        <f t="shared" si="16"/>
        <v>0</v>
      </c>
      <c r="P44" s="218">
        <f t="shared" si="12"/>
        <v>0</v>
      </c>
      <c r="Q44" s="217"/>
      <c r="R44" s="217"/>
      <c r="S44" s="217"/>
      <c r="T44" s="217"/>
      <c r="U44" s="217"/>
      <c r="V44" s="217"/>
      <c r="W44" s="217"/>
      <c r="X44" s="217"/>
      <c r="Y44" s="217"/>
      <c r="Z44" s="217"/>
      <c r="AA44" s="218">
        <f t="shared" si="13"/>
        <v>0</v>
      </c>
      <c r="AB44" s="217"/>
      <c r="AC44" s="218">
        <f t="shared" si="14"/>
        <v>0</v>
      </c>
      <c r="AD44" s="217"/>
      <c r="AE44" s="217"/>
      <c r="AF44" s="217"/>
      <c r="AG44" s="218">
        <f t="shared" si="15"/>
        <v>0</v>
      </c>
      <c r="AH44" s="217"/>
    </row>
    <row r="45" spans="1:34" ht="48.75" customHeight="1">
      <c r="A45" s="184">
        <f t="shared" si="6"/>
        <v>34</v>
      </c>
      <c r="B45" s="1527"/>
      <c r="C45" s="185" t="s">
        <v>576</v>
      </c>
      <c r="D45" s="217"/>
      <c r="E45" s="217"/>
      <c r="F45" s="217"/>
      <c r="G45" s="217"/>
      <c r="H45" s="217"/>
      <c r="I45" s="217"/>
      <c r="J45" s="217"/>
      <c r="K45" s="217"/>
      <c r="L45" s="217"/>
      <c r="M45" s="217"/>
      <c r="N45" s="217"/>
      <c r="O45" s="218">
        <f t="shared" si="16"/>
        <v>0</v>
      </c>
      <c r="P45" s="218">
        <f t="shared" si="12"/>
        <v>0</v>
      </c>
      <c r="Q45" s="217"/>
      <c r="R45" s="217"/>
      <c r="S45" s="217"/>
      <c r="T45" s="217"/>
      <c r="U45" s="217"/>
      <c r="V45" s="217"/>
      <c r="W45" s="217"/>
      <c r="X45" s="217"/>
      <c r="Y45" s="217"/>
      <c r="Z45" s="217"/>
      <c r="AA45" s="218">
        <f t="shared" si="13"/>
        <v>0</v>
      </c>
      <c r="AB45" s="217"/>
      <c r="AC45" s="218">
        <f t="shared" si="14"/>
        <v>0</v>
      </c>
      <c r="AD45" s="217"/>
      <c r="AE45" s="217"/>
      <c r="AF45" s="217"/>
      <c r="AG45" s="218">
        <f t="shared" si="15"/>
        <v>0</v>
      </c>
      <c r="AH45" s="217"/>
    </row>
    <row r="46" spans="1:34" ht="36" customHeight="1">
      <c r="A46" s="184">
        <f t="shared" si="6"/>
        <v>35</v>
      </c>
      <c r="B46" s="1527"/>
      <c r="C46" s="185" t="s">
        <v>295</v>
      </c>
      <c r="D46" s="217"/>
      <c r="E46" s="217"/>
      <c r="F46" s="217"/>
      <c r="G46" s="217"/>
      <c r="H46" s="217"/>
      <c r="I46" s="217"/>
      <c r="J46" s="217"/>
      <c r="K46" s="217"/>
      <c r="L46" s="217"/>
      <c r="M46" s="217"/>
      <c r="N46" s="217"/>
      <c r="O46" s="218">
        <f t="shared" si="16"/>
        <v>0</v>
      </c>
      <c r="P46" s="218">
        <f t="shared" si="12"/>
        <v>0</v>
      </c>
      <c r="Q46" s="217"/>
      <c r="R46" s="217"/>
      <c r="S46" s="217"/>
      <c r="T46" s="217"/>
      <c r="U46" s="217"/>
      <c r="V46" s="217"/>
      <c r="W46" s="217"/>
      <c r="X46" s="217"/>
      <c r="Y46" s="217"/>
      <c r="Z46" s="217"/>
      <c r="AA46" s="218">
        <f t="shared" si="13"/>
        <v>0</v>
      </c>
      <c r="AB46" s="217"/>
      <c r="AC46" s="218">
        <f t="shared" si="14"/>
        <v>0</v>
      </c>
      <c r="AD46" s="217"/>
      <c r="AE46" s="217"/>
      <c r="AF46" s="217"/>
      <c r="AG46" s="218">
        <f t="shared" si="15"/>
        <v>0</v>
      </c>
      <c r="AH46" s="217"/>
    </row>
    <row r="47" spans="1:34" ht="15">
      <c r="A47" s="184">
        <f t="shared" si="6"/>
        <v>36</v>
      </c>
      <c r="B47" s="1527"/>
      <c r="C47" s="185" t="s">
        <v>294</v>
      </c>
      <c r="D47" s="217"/>
      <c r="E47" s="217"/>
      <c r="F47" s="217"/>
      <c r="G47" s="217"/>
      <c r="H47" s="217"/>
      <c r="I47" s="217"/>
      <c r="J47" s="217"/>
      <c r="K47" s="217"/>
      <c r="L47" s="217"/>
      <c r="M47" s="217"/>
      <c r="N47" s="217"/>
      <c r="O47" s="218">
        <f t="shared" si="16"/>
        <v>0</v>
      </c>
      <c r="P47" s="218">
        <f t="shared" si="12"/>
        <v>0</v>
      </c>
      <c r="Q47" s="217"/>
      <c r="R47" s="217"/>
      <c r="S47" s="217"/>
      <c r="T47" s="217"/>
      <c r="U47" s="217"/>
      <c r="V47" s="217"/>
      <c r="W47" s="217"/>
      <c r="X47" s="217"/>
      <c r="Y47" s="217"/>
      <c r="Z47" s="217"/>
      <c r="AA47" s="218">
        <f t="shared" si="13"/>
        <v>0</v>
      </c>
      <c r="AB47" s="217"/>
      <c r="AC47" s="218">
        <f t="shared" si="14"/>
        <v>0</v>
      </c>
      <c r="AD47" s="217"/>
      <c r="AE47" s="217"/>
      <c r="AF47" s="217"/>
      <c r="AG47" s="218">
        <f t="shared" si="15"/>
        <v>0</v>
      </c>
      <c r="AH47" s="217"/>
    </row>
    <row r="48" spans="1:34" ht="36" customHeight="1">
      <c r="A48" s="184">
        <f t="shared" si="6"/>
        <v>37</v>
      </c>
      <c r="B48" s="1527"/>
      <c r="C48" s="185" t="s">
        <v>575</v>
      </c>
      <c r="D48" s="217"/>
      <c r="E48" s="217"/>
      <c r="F48" s="217"/>
      <c r="G48" s="217"/>
      <c r="H48" s="217"/>
      <c r="I48" s="217"/>
      <c r="J48" s="217"/>
      <c r="K48" s="217"/>
      <c r="L48" s="217"/>
      <c r="M48" s="217"/>
      <c r="N48" s="217"/>
      <c r="O48" s="218">
        <f t="shared" si="16"/>
        <v>0</v>
      </c>
      <c r="P48" s="218">
        <f t="shared" si="12"/>
        <v>0</v>
      </c>
      <c r="Q48" s="217"/>
      <c r="R48" s="217"/>
      <c r="S48" s="217"/>
      <c r="T48" s="217"/>
      <c r="U48" s="217"/>
      <c r="V48" s="217"/>
      <c r="W48" s="217"/>
      <c r="X48" s="217"/>
      <c r="Y48" s="217"/>
      <c r="Z48" s="217"/>
      <c r="AA48" s="218">
        <f t="shared" si="13"/>
        <v>0</v>
      </c>
      <c r="AB48" s="217"/>
      <c r="AC48" s="218">
        <f t="shared" si="14"/>
        <v>0</v>
      </c>
      <c r="AD48" s="217"/>
      <c r="AE48" s="217"/>
      <c r="AF48" s="217"/>
      <c r="AG48" s="218">
        <f t="shared" si="15"/>
        <v>0</v>
      </c>
      <c r="AH48" s="217"/>
    </row>
    <row r="49" spans="1:34" ht="27.75" customHeight="1">
      <c r="A49" s="184">
        <f t="shared" si="6"/>
        <v>38</v>
      </c>
      <c r="B49" s="1527"/>
      <c r="C49" s="185" t="s">
        <v>293</v>
      </c>
      <c r="D49" s="217"/>
      <c r="E49" s="217"/>
      <c r="F49" s="217"/>
      <c r="G49" s="217"/>
      <c r="H49" s="217"/>
      <c r="I49" s="217"/>
      <c r="J49" s="217"/>
      <c r="K49" s="217"/>
      <c r="L49" s="217"/>
      <c r="M49" s="217"/>
      <c r="N49" s="217"/>
      <c r="O49" s="218">
        <f t="shared" si="16"/>
        <v>0</v>
      </c>
      <c r="P49" s="218">
        <f t="shared" si="12"/>
        <v>0</v>
      </c>
      <c r="Q49" s="217"/>
      <c r="R49" s="217"/>
      <c r="S49" s="217"/>
      <c r="T49" s="217"/>
      <c r="U49" s="217"/>
      <c r="V49" s="217"/>
      <c r="W49" s="217"/>
      <c r="X49" s="217"/>
      <c r="Y49" s="217"/>
      <c r="Z49" s="217"/>
      <c r="AA49" s="218">
        <f t="shared" si="13"/>
        <v>0</v>
      </c>
      <c r="AB49" s="217"/>
      <c r="AC49" s="218">
        <f t="shared" si="14"/>
        <v>0</v>
      </c>
      <c r="AD49" s="217"/>
      <c r="AE49" s="217"/>
      <c r="AF49" s="217"/>
      <c r="AG49" s="218">
        <f t="shared" si="15"/>
        <v>0</v>
      </c>
      <c r="AH49" s="217"/>
    </row>
    <row r="50" spans="1:34" ht="15">
      <c r="A50" s="184">
        <f t="shared" si="6"/>
        <v>39</v>
      </c>
      <c r="B50" s="1527"/>
      <c r="C50" s="185" t="s">
        <v>292</v>
      </c>
      <c r="D50" s="217"/>
      <c r="E50" s="217"/>
      <c r="F50" s="217"/>
      <c r="G50" s="217"/>
      <c r="H50" s="217"/>
      <c r="I50" s="217"/>
      <c r="J50" s="217"/>
      <c r="K50" s="217"/>
      <c r="L50" s="217"/>
      <c r="M50" s="217"/>
      <c r="N50" s="217"/>
      <c r="O50" s="218">
        <f t="shared" si="16"/>
        <v>0</v>
      </c>
      <c r="P50" s="218">
        <f t="shared" si="12"/>
        <v>0</v>
      </c>
      <c r="Q50" s="217"/>
      <c r="R50" s="217"/>
      <c r="S50" s="217"/>
      <c r="T50" s="217"/>
      <c r="U50" s="217"/>
      <c r="V50" s="217"/>
      <c r="W50" s="217"/>
      <c r="X50" s="217"/>
      <c r="Y50" s="217"/>
      <c r="Z50" s="217"/>
      <c r="AA50" s="218">
        <f t="shared" si="13"/>
        <v>0</v>
      </c>
      <c r="AB50" s="217"/>
      <c r="AC50" s="218">
        <f t="shared" si="14"/>
        <v>0</v>
      </c>
      <c r="AD50" s="217"/>
      <c r="AE50" s="217"/>
      <c r="AF50" s="217"/>
      <c r="AG50" s="218">
        <f t="shared" si="15"/>
        <v>0</v>
      </c>
      <c r="AH50" s="217"/>
    </row>
    <row r="51" spans="1:34" ht="15">
      <c r="A51" s="184">
        <f t="shared" si="6"/>
        <v>40</v>
      </c>
      <c r="B51" s="1527"/>
      <c r="C51" s="185" t="s">
        <v>305</v>
      </c>
      <c r="D51" s="217"/>
      <c r="E51" s="217"/>
      <c r="F51" s="217"/>
      <c r="G51" s="217"/>
      <c r="H51" s="217"/>
      <c r="I51" s="217"/>
      <c r="J51" s="217"/>
      <c r="K51" s="217"/>
      <c r="L51" s="217"/>
      <c r="M51" s="217"/>
      <c r="N51" s="217"/>
      <c r="O51" s="218">
        <f t="shared" si="16"/>
        <v>0</v>
      </c>
      <c r="P51" s="218">
        <f t="shared" ref="P51:P53" si="17">F51+H51-J51-M51</f>
        <v>0</v>
      </c>
      <c r="Q51" s="217"/>
      <c r="R51" s="217"/>
      <c r="S51" s="217"/>
      <c r="T51" s="217"/>
      <c r="U51" s="217"/>
      <c r="V51" s="217"/>
      <c r="W51" s="217"/>
      <c r="X51" s="217"/>
      <c r="Y51" s="217"/>
      <c r="Z51" s="217"/>
      <c r="AA51" s="218">
        <f t="shared" si="13"/>
        <v>0</v>
      </c>
      <c r="AB51" s="217"/>
      <c r="AC51" s="218">
        <f t="shared" si="14"/>
        <v>0</v>
      </c>
      <c r="AD51" s="217"/>
      <c r="AE51" s="217"/>
      <c r="AF51" s="217"/>
      <c r="AG51" s="218">
        <f t="shared" si="15"/>
        <v>0</v>
      </c>
      <c r="AH51" s="217"/>
    </row>
    <row r="52" spans="1:34" ht="15">
      <c r="A52" s="184">
        <f t="shared" si="6"/>
        <v>41</v>
      </c>
      <c r="B52" s="1527"/>
      <c r="C52" s="185" t="s">
        <v>701</v>
      </c>
      <c r="D52" s="217"/>
      <c r="E52" s="217"/>
      <c r="F52" s="217"/>
      <c r="G52" s="217"/>
      <c r="H52" s="217"/>
      <c r="I52" s="217"/>
      <c r="J52" s="217"/>
      <c r="K52" s="217"/>
      <c r="L52" s="217"/>
      <c r="M52" s="217"/>
      <c r="N52" s="217"/>
      <c r="O52" s="218">
        <f t="shared" si="16"/>
        <v>0</v>
      </c>
      <c r="P52" s="218">
        <f t="shared" si="17"/>
        <v>0</v>
      </c>
      <c r="Q52" s="217"/>
      <c r="R52" s="217"/>
      <c r="S52" s="217"/>
      <c r="T52" s="217"/>
      <c r="U52" s="217"/>
      <c r="V52" s="217"/>
      <c r="W52" s="217"/>
      <c r="X52" s="217"/>
      <c r="Y52" s="217"/>
      <c r="Z52" s="217"/>
      <c r="AA52" s="218">
        <f t="shared" si="13"/>
        <v>0</v>
      </c>
      <c r="AB52" s="217"/>
      <c r="AC52" s="218">
        <f t="shared" si="14"/>
        <v>0</v>
      </c>
      <c r="AD52" s="217"/>
      <c r="AE52" s="217"/>
      <c r="AF52" s="217"/>
      <c r="AG52" s="218">
        <f t="shared" si="15"/>
        <v>0</v>
      </c>
      <c r="AH52" s="217"/>
    </row>
    <row r="53" spans="1:34" ht="24" customHeight="1">
      <c r="A53" s="184">
        <f t="shared" si="6"/>
        <v>42</v>
      </c>
      <c r="B53" s="1527"/>
      <c r="C53" s="185" t="s">
        <v>136</v>
      </c>
      <c r="D53" s="217"/>
      <c r="E53" s="217"/>
      <c r="F53" s="217"/>
      <c r="G53" s="217"/>
      <c r="H53" s="217"/>
      <c r="I53" s="217"/>
      <c r="J53" s="217"/>
      <c r="K53" s="217"/>
      <c r="L53" s="217"/>
      <c r="M53" s="217"/>
      <c r="N53" s="217"/>
      <c r="O53" s="218">
        <f t="shared" si="16"/>
        <v>0</v>
      </c>
      <c r="P53" s="218">
        <f t="shared" si="17"/>
        <v>0</v>
      </c>
      <c r="Q53" s="217"/>
      <c r="R53" s="217"/>
      <c r="S53" s="217"/>
      <c r="T53" s="217"/>
      <c r="U53" s="217"/>
      <c r="V53" s="217"/>
      <c r="W53" s="217"/>
      <c r="X53" s="217"/>
      <c r="Y53" s="217"/>
      <c r="Z53" s="217"/>
      <c r="AA53" s="218">
        <f t="shared" si="13"/>
        <v>0</v>
      </c>
      <c r="AB53" s="217"/>
      <c r="AC53" s="218">
        <f t="shared" si="14"/>
        <v>0</v>
      </c>
      <c r="AD53" s="217"/>
      <c r="AE53" s="217"/>
      <c r="AF53" s="217"/>
      <c r="AG53" s="218">
        <f t="shared" si="15"/>
        <v>0</v>
      </c>
      <c r="AH53" s="217"/>
    </row>
    <row r="54" spans="1:34" ht="21.75" customHeight="1">
      <c r="A54" s="184">
        <f t="shared" si="6"/>
        <v>43</v>
      </c>
      <c r="B54" s="1528"/>
      <c r="C54" s="189" t="s">
        <v>291</v>
      </c>
      <c r="D54" s="242">
        <f t="shared" ref="D54:AH54" si="18">SUM(D40:D53)</f>
        <v>0</v>
      </c>
      <c r="E54" s="242">
        <f t="shared" ref="E54" si="19">SUM(E40:E53)</f>
        <v>0</v>
      </c>
      <c r="F54" s="242">
        <f t="shared" si="18"/>
        <v>0</v>
      </c>
      <c r="G54" s="242">
        <f t="shared" si="18"/>
        <v>0</v>
      </c>
      <c r="H54" s="242">
        <f t="shared" si="18"/>
        <v>0</v>
      </c>
      <c r="I54" s="242">
        <f t="shared" si="18"/>
        <v>0</v>
      </c>
      <c r="J54" s="242">
        <f t="shared" si="18"/>
        <v>0</v>
      </c>
      <c r="K54" s="242">
        <f t="shared" si="18"/>
        <v>0</v>
      </c>
      <c r="L54" s="242">
        <f t="shared" ref="L54" si="20">SUM(L40:L53)</f>
        <v>0</v>
      </c>
      <c r="M54" s="242">
        <f t="shared" si="18"/>
        <v>0</v>
      </c>
      <c r="N54" s="242">
        <f t="shared" si="18"/>
        <v>0</v>
      </c>
      <c r="O54" s="242">
        <f t="shared" si="18"/>
        <v>0</v>
      </c>
      <c r="P54" s="242">
        <f t="shared" si="18"/>
        <v>0</v>
      </c>
      <c r="Q54" s="242">
        <f t="shared" si="18"/>
        <v>0</v>
      </c>
      <c r="R54" s="242">
        <f t="shared" si="18"/>
        <v>0</v>
      </c>
      <c r="S54" s="242">
        <f t="shared" si="18"/>
        <v>0</v>
      </c>
      <c r="T54" s="242">
        <f t="shared" si="18"/>
        <v>0</v>
      </c>
      <c r="U54" s="242">
        <f t="shared" si="18"/>
        <v>0</v>
      </c>
      <c r="V54" s="242">
        <f t="shared" si="18"/>
        <v>0</v>
      </c>
      <c r="W54" s="242">
        <f t="shared" si="18"/>
        <v>0</v>
      </c>
      <c r="X54" s="242">
        <f t="shared" si="18"/>
        <v>0</v>
      </c>
      <c r="Y54" s="242">
        <f t="shared" si="18"/>
        <v>0</v>
      </c>
      <c r="Z54" s="242">
        <f t="shared" si="18"/>
        <v>0</v>
      </c>
      <c r="AA54" s="242">
        <f t="shared" si="18"/>
        <v>0</v>
      </c>
      <c r="AB54" s="242">
        <f t="shared" si="18"/>
        <v>0</v>
      </c>
      <c r="AC54" s="242">
        <f t="shared" si="18"/>
        <v>0</v>
      </c>
      <c r="AD54" s="242">
        <f t="shared" si="18"/>
        <v>0</v>
      </c>
      <c r="AE54" s="242">
        <f t="shared" si="18"/>
        <v>0</v>
      </c>
      <c r="AF54" s="242">
        <f t="shared" si="18"/>
        <v>0</v>
      </c>
      <c r="AG54" s="242">
        <f t="shared" si="18"/>
        <v>0</v>
      </c>
      <c r="AH54" s="242">
        <f t="shared" si="18"/>
        <v>0</v>
      </c>
    </row>
    <row r="55" spans="1:34" ht="26.25" customHeight="1">
      <c r="A55" s="190">
        <f t="shared" si="6"/>
        <v>44</v>
      </c>
      <c r="B55" s="1536" t="s">
        <v>317</v>
      </c>
      <c r="C55" s="1537"/>
      <c r="D55" s="218">
        <f t="shared" ref="D55:AH55" si="21">D38+D54</f>
        <v>0</v>
      </c>
      <c r="E55" s="218">
        <f t="shared" ref="E55" si="22">E38+E54</f>
        <v>0</v>
      </c>
      <c r="F55" s="218">
        <f t="shared" si="21"/>
        <v>0</v>
      </c>
      <c r="G55" s="218">
        <f t="shared" si="21"/>
        <v>0</v>
      </c>
      <c r="H55" s="218">
        <f t="shared" si="21"/>
        <v>0</v>
      </c>
      <c r="I55" s="218">
        <f t="shared" si="21"/>
        <v>0</v>
      </c>
      <c r="J55" s="218">
        <f t="shared" si="21"/>
        <v>0</v>
      </c>
      <c r="K55" s="218">
        <f t="shared" si="21"/>
        <v>0</v>
      </c>
      <c r="L55" s="218">
        <f t="shared" ref="L55" si="23">L38+L54</f>
        <v>0</v>
      </c>
      <c r="M55" s="218">
        <f t="shared" si="21"/>
        <v>0</v>
      </c>
      <c r="N55" s="218">
        <f t="shared" si="21"/>
        <v>0</v>
      </c>
      <c r="O55" s="218">
        <f t="shared" si="21"/>
        <v>0</v>
      </c>
      <c r="P55" s="218">
        <f t="shared" si="21"/>
        <v>0</v>
      </c>
      <c r="Q55" s="218">
        <f t="shared" si="21"/>
        <v>0</v>
      </c>
      <c r="R55" s="218">
        <f t="shared" si="21"/>
        <v>0</v>
      </c>
      <c r="S55" s="218">
        <f t="shared" si="21"/>
        <v>0</v>
      </c>
      <c r="T55" s="218">
        <f t="shared" si="21"/>
        <v>0</v>
      </c>
      <c r="U55" s="218">
        <f t="shared" si="21"/>
        <v>0</v>
      </c>
      <c r="V55" s="218">
        <f t="shared" si="21"/>
        <v>0</v>
      </c>
      <c r="W55" s="218">
        <f t="shared" si="21"/>
        <v>0</v>
      </c>
      <c r="X55" s="218">
        <f t="shared" si="21"/>
        <v>0</v>
      </c>
      <c r="Y55" s="218">
        <f t="shared" si="21"/>
        <v>0</v>
      </c>
      <c r="Z55" s="218">
        <f t="shared" si="21"/>
        <v>0</v>
      </c>
      <c r="AA55" s="218">
        <f t="shared" si="21"/>
        <v>0</v>
      </c>
      <c r="AB55" s="218">
        <f t="shared" si="21"/>
        <v>0</v>
      </c>
      <c r="AC55" s="218">
        <f t="shared" si="21"/>
        <v>0</v>
      </c>
      <c r="AD55" s="218">
        <f t="shared" si="21"/>
        <v>0</v>
      </c>
      <c r="AE55" s="218">
        <f t="shared" si="21"/>
        <v>0</v>
      </c>
      <c r="AF55" s="218">
        <f t="shared" si="21"/>
        <v>0</v>
      </c>
      <c r="AG55" s="218">
        <f t="shared" si="21"/>
        <v>0</v>
      </c>
      <c r="AH55" s="218">
        <f t="shared" si="21"/>
        <v>0</v>
      </c>
    </row>
  </sheetData>
  <mergeCells count="41">
    <mergeCell ref="B55:C55"/>
    <mergeCell ref="B38:C38"/>
    <mergeCell ref="X10:X11"/>
    <mergeCell ref="Y10:Y11"/>
    <mergeCell ref="Z10:Z11"/>
    <mergeCell ref="K10:M10"/>
    <mergeCell ref="N10:N11"/>
    <mergeCell ref="O10:P10"/>
    <mergeCell ref="G10:H10"/>
    <mergeCell ref="U10:U11"/>
    <mergeCell ref="V10:V11"/>
    <mergeCell ref="W10:W11"/>
    <mergeCell ref="D10:F10"/>
    <mergeCell ref="Q10:R10"/>
    <mergeCell ref="S10:S11"/>
    <mergeCell ref="T10:T11"/>
    <mergeCell ref="A8:A11"/>
    <mergeCell ref="B8:C11"/>
    <mergeCell ref="B13:B32"/>
    <mergeCell ref="B34:B36"/>
    <mergeCell ref="B40:B54"/>
    <mergeCell ref="B12:C12"/>
    <mergeCell ref="B37:C37"/>
    <mergeCell ref="B33:C33"/>
    <mergeCell ref="B39:C39"/>
    <mergeCell ref="AE10:AE11"/>
    <mergeCell ref="AF10:AF11"/>
    <mergeCell ref="F1:AH6"/>
    <mergeCell ref="X8:AH8"/>
    <mergeCell ref="AG10:AG11"/>
    <mergeCell ref="AH10:AH11"/>
    <mergeCell ref="X9:AD9"/>
    <mergeCell ref="AE9:AH9"/>
    <mergeCell ref="D9:T9"/>
    <mergeCell ref="U9:W9"/>
    <mergeCell ref="D8:W8"/>
    <mergeCell ref="I10:J10"/>
    <mergeCell ref="AA10:AA11"/>
    <mergeCell ref="AD10:AD11"/>
    <mergeCell ref="AC10:AC11"/>
    <mergeCell ref="AB10:AB11"/>
  </mergeCells>
  <pageMargins left="0.70866141732283472" right="0.70866141732283472" top="0.74803149606299213" bottom="0.74803149606299213" header="0.31496062992125984" footer="0.31496062992125984"/>
  <pageSetup scale="5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K112"/>
  <sheetViews>
    <sheetView showGridLines="0" zoomScale="120" zoomScaleNormal="120" workbookViewId="0">
      <selection activeCell="L8" sqref="L8"/>
    </sheetView>
  </sheetViews>
  <sheetFormatPr baseColWidth="10" defaultColWidth="11.44140625" defaultRowHeight="13.8"/>
  <cols>
    <col min="1" max="1" width="9.6640625" style="158" customWidth="1"/>
    <col min="2" max="2" width="5.44140625" style="158" customWidth="1"/>
    <col min="3" max="3" width="4.33203125" style="158" customWidth="1"/>
    <col min="4" max="5" width="5.6640625" style="158" customWidth="1"/>
    <col min="6" max="6" width="45.44140625" style="158" customWidth="1"/>
    <col min="7" max="7" width="23.33203125" style="158" customWidth="1"/>
    <col min="8" max="8" width="20.33203125" style="158" customWidth="1"/>
    <col min="9" max="9" width="21" style="158" customWidth="1"/>
    <col min="10" max="16384" width="11.44140625" style="158"/>
  </cols>
  <sheetData>
    <row r="1" spans="1:11" ht="27.75" customHeight="1">
      <c r="A1" s="154"/>
      <c r="B1" s="155"/>
      <c r="C1" s="155"/>
      <c r="D1" s="155"/>
      <c r="E1" s="155"/>
      <c r="F1" s="1482" t="s">
        <v>765</v>
      </c>
      <c r="G1" s="1560"/>
      <c r="H1" s="1560"/>
      <c r="I1" s="1561"/>
      <c r="J1" s="156"/>
      <c r="K1" s="157"/>
    </row>
    <row r="2" spans="1:11" ht="28.2">
      <c r="A2" s="159"/>
      <c r="B2" s="160"/>
      <c r="C2" s="160"/>
      <c r="D2" s="160"/>
      <c r="E2" s="160"/>
      <c r="F2" s="1562"/>
      <c r="G2" s="1563"/>
      <c r="H2" s="1563"/>
      <c r="I2" s="1564"/>
      <c r="J2" s="156"/>
      <c r="K2" s="157"/>
    </row>
    <row r="3" spans="1:11" ht="28.2">
      <c r="A3" s="159"/>
      <c r="B3" s="160"/>
      <c r="C3" s="160"/>
      <c r="D3" s="160"/>
      <c r="E3" s="160"/>
      <c r="F3" s="1562"/>
      <c r="G3" s="1563"/>
      <c r="H3" s="1563"/>
      <c r="I3" s="1564"/>
      <c r="J3" s="156"/>
      <c r="K3" s="157"/>
    </row>
    <row r="4" spans="1:11" ht="28.2">
      <c r="A4" s="159"/>
      <c r="B4" s="160"/>
      <c r="C4" s="160"/>
      <c r="D4" s="160"/>
      <c r="E4" s="160"/>
      <c r="F4" s="1562"/>
      <c r="G4" s="1563"/>
      <c r="H4" s="1563"/>
      <c r="I4" s="1564"/>
      <c r="J4" s="156"/>
      <c r="K4" s="157"/>
    </row>
    <row r="5" spans="1:11" ht="28.2">
      <c r="A5" s="161"/>
      <c r="B5" s="162"/>
      <c r="C5" s="162"/>
      <c r="D5" s="162"/>
      <c r="E5" s="162"/>
      <c r="F5" s="1562"/>
      <c r="G5" s="1563"/>
      <c r="H5" s="1563"/>
      <c r="I5" s="1564"/>
      <c r="J5" s="156"/>
      <c r="K5" s="157"/>
    </row>
    <row r="6" spans="1:11" ht="28.8" thickBot="1">
      <c r="A6" s="163"/>
      <c r="B6" s="164"/>
      <c r="C6" s="164"/>
      <c r="D6" s="164"/>
      <c r="E6" s="164"/>
      <c r="F6" s="1565"/>
      <c r="G6" s="1566"/>
      <c r="H6" s="1566"/>
      <c r="I6" s="1567"/>
      <c r="J6" s="156"/>
      <c r="K6" s="157"/>
    </row>
    <row r="8" spans="1:11" ht="42.75" customHeight="1">
      <c r="A8" s="165" t="s">
        <v>830</v>
      </c>
      <c r="B8" s="1543" t="s">
        <v>379</v>
      </c>
      <c r="C8" s="1544"/>
      <c r="D8" s="1544"/>
      <c r="E8" s="1544"/>
      <c r="F8" s="1544"/>
      <c r="G8" s="165" t="s">
        <v>377</v>
      </c>
      <c r="H8" s="165" t="s">
        <v>378</v>
      </c>
      <c r="I8" s="165" t="s">
        <v>764</v>
      </c>
    </row>
    <row r="9" spans="1:11" ht="15.6">
      <c r="A9" s="166">
        <v>1</v>
      </c>
      <c r="B9" s="1545" t="s">
        <v>763</v>
      </c>
      <c r="C9" s="1546"/>
      <c r="D9" s="1546"/>
      <c r="E9" s="1546"/>
      <c r="F9" s="1546"/>
      <c r="G9" s="1546"/>
      <c r="H9" s="1546"/>
      <c r="I9" s="1546"/>
    </row>
    <row r="10" spans="1:11" ht="15.6">
      <c r="A10" s="167">
        <f>A9+1</f>
        <v>2</v>
      </c>
      <c r="B10" s="1553"/>
      <c r="C10" s="1547" t="s">
        <v>762</v>
      </c>
      <c r="D10" s="1547"/>
      <c r="E10" s="1547"/>
      <c r="F10" s="1547"/>
      <c r="G10" s="1547"/>
      <c r="H10" s="1547"/>
      <c r="I10" s="1547"/>
    </row>
    <row r="11" spans="1:11" ht="15">
      <c r="A11" s="167">
        <f t="shared" ref="A11:A74" si="0">A10+1</f>
        <v>3</v>
      </c>
      <c r="B11" s="1554"/>
      <c r="C11" s="1548"/>
      <c r="D11" s="1538" t="s">
        <v>1</v>
      </c>
      <c r="E11" s="1538"/>
      <c r="F11" s="1538"/>
      <c r="G11" s="243">
        <f>+'H2 (ESF - Patrimonio)'!M11</f>
        <v>0</v>
      </c>
      <c r="H11" s="244">
        <f>+'H2 (ESF - Patrimonio)'!Q11</f>
        <v>0</v>
      </c>
      <c r="I11" s="245">
        <f t="shared" ref="I11:I24" si="1">+G11-H11</f>
        <v>0</v>
      </c>
    </row>
    <row r="12" spans="1:11" ht="15">
      <c r="A12" s="167">
        <f t="shared" si="0"/>
        <v>4</v>
      </c>
      <c r="B12" s="1554"/>
      <c r="C12" s="1549"/>
      <c r="D12" s="1538" t="s">
        <v>126</v>
      </c>
      <c r="E12" s="1538"/>
      <c r="F12" s="1538"/>
      <c r="G12" s="243">
        <f>+'H2 (ESF - Patrimonio)'!M17</f>
        <v>0</v>
      </c>
      <c r="H12" s="244">
        <f>+'H2 (ESF - Patrimonio)'!Q17</f>
        <v>0</v>
      </c>
      <c r="I12" s="245">
        <f t="shared" si="1"/>
        <v>0</v>
      </c>
    </row>
    <row r="13" spans="1:11" ht="15">
      <c r="A13" s="167">
        <f t="shared" si="0"/>
        <v>5</v>
      </c>
      <c r="B13" s="1554"/>
      <c r="C13" s="1549"/>
      <c r="D13" s="1538" t="s">
        <v>5</v>
      </c>
      <c r="E13" s="1538"/>
      <c r="F13" s="1538"/>
      <c r="G13" s="243">
        <f>+'H2 (ESF - Patrimonio)'!M40</f>
        <v>0</v>
      </c>
      <c r="H13" s="244">
        <f>+'H2 (ESF - Patrimonio)'!Q40</f>
        <v>0</v>
      </c>
      <c r="I13" s="245">
        <f t="shared" si="1"/>
        <v>0</v>
      </c>
    </row>
    <row r="14" spans="1:11" ht="15">
      <c r="A14" s="167">
        <f t="shared" si="0"/>
        <v>6</v>
      </c>
      <c r="B14" s="1554"/>
      <c r="C14" s="1549"/>
      <c r="D14" s="1538" t="s">
        <v>6</v>
      </c>
      <c r="E14" s="1538"/>
      <c r="F14" s="1538"/>
      <c r="G14" s="243">
        <f>+'H2 (ESF - Patrimonio)'!M60</f>
        <v>0</v>
      </c>
      <c r="H14" s="244">
        <f>+'H2 (ESF - Patrimonio)'!Q60</f>
        <v>0</v>
      </c>
      <c r="I14" s="245">
        <f t="shared" si="1"/>
        <v>0</v>
      </c>
    </row>
    <row r="15" spans="1:11" ht="15">
      <c r="A15" s="167">
        <f t="shared" si="0"/>
        <v>7</v>
      </c>
      <c r="B15" s="1554"/>
      <c r="C15" s="1549"/>
      <c r="D15" s="1538" t="s">
        <v>10</v>
      </c>
      <c r="E15" s="1538"/>
      <c r="F15" s="1538"/>
      <c r="G15" s="243">
        <f>+'H2 (ESF - Patrimonio)'!M72</f>
        <v>0</v>
      </c>
      <c r="H15" s="244">
        <f>+'H2 (ESF - Patrimonio)'!Q72</f>
        <v>0</v>
      </c>
      <c r="I15" s="245">
        <f t="shared" si="1"/>
        <v>0</v>
      </c>
    </row>
    <row r="16" spans="1:11" ht="15">
      <c r="A16" s="167">
        <f t="shared" si="0"/>
        <v>8</v>
      </c>
      <c r="B16" s="1554"/>
      <c r="C16" s="1549"/>
      <c r="D16" s="1538" t="s">
        <v>129</v>
      </c>
      <c r="E16" s="1538"/>
      <c r="F16" s="1538"/>
      <c r="G16" s="243">
        <f>+'H2 (ESF - Patrimonio)'!M77</f>
        <v>0</v>
      </c>
      <c r="H16" s="244">
        <f>+'H2 (ESF - Patrimonio)'!Q77</f>
        <v>0</v>
      </c>
      <c r="I16" s="245">
        <f t="shared" si="1"/>
        <v>0</v>
      </c>
    </row>
    <row r="17" spans="1:9" ht="15">
      <c r="A17" s="167">
        <f t="shared" si="0"/>
        <v>9</v>
      </c>
      <c r="B17" s="1554"/>
      <c r="C17" s="1549"/>
      <c r="D17" s="1538" t="s">
        <v>140</v>
      </c>
      <c r="E17" s="1538"/>
      <c r="F17" s="1538"/>
      <c r="G17" s="243">
        <f>+'H2 (ESF - Patrimonio)'!M82</f>
        <v>0</v>
      </c>
      <c r="H17" s="244">
        <f>+'H2 (ESF - Patrimonio)'!Q82</f>
        <v>0</v>
      </c>
      <c r="I17" s="245">
        <f t="shared" si="1"/>
        <v>0</v>
      </c>
    </row>
    <row r="18" spans="1:9" ht="15">
      <c r="A18" s="167">
        <f t="shared" si="0"/>
        <v>10</v>
      </c>
      <c r="B18" s="1554"/>
      <c r="C18" s="1549"/>
      <c r="D18" s="1538" t="s">
        <v>12</v>
      </c>
      <c r="E18" s="1538"/>
      <c r="F18" s="1538"/>
      <c r="G18" s="243">
        <f>+'H2 (ESF - Patrimonio)'!M83</f>
        <v>0</v>
      </c>
      <c r="H18" s="244">
        <f>+'H2 (ESF - Patrimonio)'!Q83</f>
        <v>0</v>
      </c>
      <c r="I18" s="245">
        <f t="shared" si="1"/>
        <v>0</v>
      </c>
    </row>
    <row r="19" spans="1:9" ht="15">
      <c r="A19" s="167">
        <f t="shared" si="0"/>
        <v>11</v>
      </c>
      <c r="B19" s="1554"/>
      <c r="C19" s="1549"/>
      <c r="D19" s="1538" t="s">
        <v>8</v>
      </c>
      <c r="E19" s="1538"/>
      <c r="F19" s="1538"/>
      <c r="G19" s="243">
        <f>+'H2 (ESF - Patrimonio)'!M93</f>
        <v>0</v>
      </c>
      <c r="H19" s="244">
        <f>+'H2 (ESF - Patrimonio)'!Q93</f>
        <v>0</v>
      </c>
      <c r="I19" s="245">
        <f t="shared" si="1"/>
        <v>0</v>
      </c>
    </row>
    <row r="20" spans="1:9" ht="15">
      <c r="A20" s="167">
        <f t="shared" si="0"/>
        <v>12</v>
      </c>
      <c r="B20" s="1554"/>
      <c r="C20" s="1549"/>
      <c r="D20" s="1538" t="s">
        <v>176</v>
      </c>
      <c r="E20" s="1538"/>
      <c r="F20" s="1538"/>
      <c r="G20" s="243">
        <f>+'H2 (ESF - Patrimonio)'!M110</f>
        <v>0</v>
      </c>
      <c r="H20" s="244">
        <f>+'H2 (ESF - Patrimonio)'!Q110</f>
        <v>0</v>
      </c>
      <c r="I20" s="245">
        <f t="shared" si="1"/>
        <v>0</v>
      </c>
    </row>
    <row r="21" spans="1:9" ht="23.25" customHeight="1">
      <c r="A21" s="167">
        <f t="shared" si="0"/>
        <v>13</v>
      </c>
      <c r="B21" s="1554"/>
      <c r="C21" s="1549"/>
      <c r="D21" s="1538" t="s">
        <v>11</v>
      </c>
      <c r="E21" s="1538"/>
      <c r="F21" s="1538"/>
      <c r="G21" s="243">
        <f>+'H2 (ESF - Patrimonio)'!M115</f>
        <v>0</v>
      </c>
      <c r="H21" s="244">
        <f>+'H2 (ESF - Patrimonio)'!Q115</f>
        <v>0</v>
      </c>
      <c r="I21" s="245">
        <f t="shared" si="1"/>
        <v>0</v>
      </c>
    </row>
    <row r="22" spans="1:9" ht="15">
      <c r="A22" s="167">
        <f t="shared" si="0"/>
        <v>14</v>
      </c>
      <c r="B22" s="1554"/>
      <c r="C22" s="1549"/>
      <c r="D22" s="1538" t="s">
        <v>174</v>
      </c>
      <c r="E22" s="1538"/>
      <c r="F22" s="1538"/>
      <c r="G22" s="243">
        <f>+'H2 (ESF - Patrimonio)'!M118</f>
        <v>0</v>
      </c>
      <c r="H22" s="244">
        <f>+'H2 (ESF - Patrimonio)'!Q118</f>
        <v>0</v>
      </c>
      <c r="I22" s="245">
        <f t="shared" si="1"/>
        <v>0</v>
      </c>
    </row>
    <row r="23" spans="1:9" ht="15">
      <c r="A23" s="167">
        <f t="shared" si="0"/>
        <v>15</v>
      </c>
      <c r="B23" s="1554"/>
      <c r="C23" s="1549"/>
      <c r="D23" s="1538" t="s">
        <v>9</v>
      </c>
      <c r="E23" s="1538"/>
      <c r="F23" s="1538"/>
      <c r="G23" s="243">
        <f>+'H2 (ESF - Patrimonio)'!M135</f>
        <v>0</v>
      </c>
      <c r="H23" s="244">
        <f>+'H2 (ESF - Patrimonio)'!Q135</f>
        <v>0</v>
      </c>
      <c r="I23" s="245">
        <f t="shared" si="1"/>
        <v>0</v>
      </c>
    </row>
    <row r="24" spans="1:9" ht="21.75" customHeight="1">
      <c r="A24" s="167">
        <f>A23+1</f>
        <v>16</v>
      </c>
      <c r="B24" s="1554"/>
      <c r="C24" s="1550"/>
      <c r="D24" s="1551" t="s">
        <v>761</v>
      </c>
      <c r="E24" s="1552"/>
      <c r="F24" s="1552"/>
      <c r="G24" s="246">
        <f>SUM(G11:G23)</f>
        <v>0</v>
      </c>
      <c r="H24" s="246">
        <f>SUM(H11:H23)</f>
        <v>0</v>
      </c>
      <c r="I24" s="247">
        <f t="shared" si="1"/>
        <v>0</v>
      </c>
    </row>
    <row r="25" spans="1:9" ht="15">
      <c r="A25" s="167">
        <f t="shared" si="0"/>
        <v>17</v>
      </c>
      <c r="B25" s="1554"/>
      <c r="C25" s="1541" t="s">
        <v>760</v>
      </c>
      <c r="D25" s="1542"/>
      <c r="E25" s="1542"/>
      <c r="F25" s="1542"/>
      <c r="G25" s="1542"/>
      <c r="H25" s="1542"/>
      <c r="I25" s="1542"/>
    </row>
    <row r="26" spans="1:9" ht="15">
      <c r="A26" s="167">
        <f t="shared" si="0"/>
        <v>18</v>
      </c>
      <c r="B26" s="1554"/>
      <c r="C26" s="1548"/>
      <c r="D26" s="1539" t="s">
        <v>15</v>
      </c>
      <c r="E26" s="1540"/>
      <c r="F26" s="1540"/>
      <c r="G26" s="248">
        <f>+'H2 (ESF - Patrimonio)'!M141</f>
        <v>0</v>
      </c>
      <c r="H26" s="248">
        <f>+'H2 (ESF - Patrimonio)'!Q141</f>
        <v>0</v>
      </c>
      <c r="I26" s="245">
        <f t="shared" ref="I26:I35" si="2">+G26-H26</f>
        <v>0</v>
      </c>
    </row>
    <row r="27" spans="1:9" ht="15">
      <c r="A27" s="167">
        <f t="shared" si="0"/>
        <v>19</v>
      </c>
      <c r="B27" s="1554"/>
      <c r="C27" s="1555"/>
      <c r="D27" s="1539" t="s">
        <v>357</v>
      </c>
      <c r="E27" s="1540"/>
      <c r="F27" s="1540"/>
      <c r="G27" s="248">
        <f>+'H2 (ESF - Patrimonio)'!M152</f>
        <v>0</v>
      </c>
      <c r="H27" s="248">
        <f>+'H2 (ESF - Patrimonio)'!Q152</f>
        <v>0</v>
      </c>
      <c r="I27" s="245">
        <f t="shared" si="2"/>
        <v>0</v>
      </c>
    </row>
    <row r="28" spans="1:9" ht="15">
      <c r="A28" s="167">
        <f t="shared" si="0"/>
        <v>20</v>
      </c>
      <c r="B28" s="1554"/>
      <c r="C28" s="1555"/>
      <c r="D28" s="1539" t="s">
        <v>143</v>
      </c>
      <c r="E28" s="1540"/>
      <c r="F28" s="1540"/>
      <c r="G28" s="248">
        <f>+'H2 (ESF - Patrimonio)'!M156</f>
        <v>0</v>
      </c>
      <c r="H28" s="248">
        <f>+'H2 (ESF - Patrimonio)'!Q156</f>
        <v>0</v>
      </c>
      <c r="I28" s="245">
        <f t="shared" si="2"/>
        <v>0</v>
      </c>
    </row>
    <row r="29" spans="1:9" ht="15">
      <c r="A29" s="167">
        <f t="shared" si="0"/>
        <v>21</v>
      </c>
      <c r="B29" s="1554"/>
      <c r="C29" s="1555"/>
      <c r="D29" s="1539" t="s">
        <v>154</v>
      </c>
      <c r="E29" s="1540"/>
      <c r="F29" s="1540"/>
      <c r="G29" s="248">
        <f>+'H2 (ESF - Patrimonio)'!M160</f>
        <v>0</v>
      </c>
      <c r="H29" s="248">
        <f>+'H2 (ESF - Patrimonio)'!Q160</f>
        <v>0</v>
      </c>
      <c r="I29" s="245">
        <f t="shared" si="2"/>
        <v>0</v>
      </c>
    </row>
    <row r="30" spans="1:9" ht="15">
      <c r="A30" s="167">
        <f t="shared" si="0"/>
        <v>22</v>
      </c>
      <c r="B30" s="1554"/>
      <c r="C30" s="1555"/>
      <c r="D30" s="1539" t="s">
        <v>362</v>
      </c>
      <c r="E30" s="1540"/>
      <c r="F30" s="1540"/>
      <c r="G30" s="248">
        <f>+'H2 (ESF - Patrimonio)'!M164</f>
        <v>0</v>
      </c>
      <c r="H30" s="248">
        <f>+'H2 (ESF - Patrimonio)'!Q164</f>
        <v>0</v>
      </c>
      <c r="I30" s="245">
        <f t="shared" si="2"/>
        <v>0</v>
      </c>
    </row>
    <row r="31" spans="1:9" ht="15">
      <c r="A31" s="167">
        <f t="shared" si="0"/>
        <v>23</v>
      </c>
      <c r="B31" s="1554"/>
      <c r="C31" s="1555"/>
      <c r="D31" s="1539" t="s">
        <v>597</v>
      </c>
      <c r="E31" s="1540"/>
      <c r="F31" s="1540"/>
      <c r="G31" s="248">
        <f>+'H2 (ESF - Patrimonio)'!M165</f>
        <v>0</v>
      </c>
      <c r="H31" s="248">
        <f>+'H2 (ESF - Patrimonio)'!Q165</f>
        <v>0</v>
      </c>
      <c r="I31" s="245">
        <f t="shared" si="2"/>
        <v>0</v>
      </c>
    </row>
    <row r="32" spans="1:9" ht="15">
      <c r="A32" s="167">
        <f t="shared" si="0"/>
        <v>24</v>
      </c>
      <c r="B32" s="1554"/>
      <c r="C32" s="1555"/>
      <c r="D32" s="1539" t="s">
        <v>13</v>
      </c>
      <c r="E32" s="1540"/>
      <c r="F32" s="1540"/>
      <c r="G32" s="248">
        <f>+'H2 (ESF - Patrimonio)'!M170</f>
        <v>0</v>
      </c>
      <c r="H32" s="248">
        <f>+'H2 (ESF - Patrimonio)'!Q170</f>
        <v>0</v>
      </c>
      <c r="I32" s="245">
        <f t="shared" si="2"/>
        <v>0</v>
      </c>
    </row>
    <row r="33" spans="1:9" ht="15">
      <c r="A33" s="167">
        <f t="shared" si="0"/>
        <v>25</v>
      </c>
      <c r="B33" s="1554"/>
      <c r="C33" s="1555"/>
      <c r="D33" s="1539" t="s">
        <v>146</v>
      </c>
      <c r="E33" s="1540"/>
      <c r="F33" s="1540"/>
      <c r="G33" s="248">
        <f>+'H2 (ESF - Patrimonio)'!M180</f>
        <v>0</v>
      </c>
      <c r="H33" s="248">
        <f>+'H2 (ESF - Patrimonio)'!Q180</f>
        <v>0</v>
      </c>
      <c r="I33" s="245">
        <f t="shared" si="2"/>
        <v>0</v>
      </c>
    </row>
    <row r="34" spans="1:9" ht="15">
      <c r="A34" s="167">
        <f t="shared" si="0"/>
        <v>26</v>
      </c>
      <c r="B34" s="1554"/>
      <c r="C34" s="1555"/>
      <c r="D34" s="1539" t="s">
        <v>150</v>
      </c>
      <c r="E34" s="1540"/>
      <c r="F34" s="1540"/>
      <c r="G34" s="248">
        <f>+'H2 (ESF - Patrimonio)'!M185</f>
        <v>0</v>
      </c>
      <c r="H34" s="248">
        <f>+'H2 (ESF - Patrimonio)'!Q185</f>
        <v>0</v>
      </c>
      <c r="I34" s="245">
        <f t="shared" si="2"/>
        <v>0</v>
      </c>
    </row>
    <row r="35" spans="1:9" ht="22.5" customHeight="1">
      <c r="A35" s="167">
        <f t="shared" si="0"/>
        <v>27</v>
      </c>
      <c r="B35" s="1554"/>
      <c r="C35" s="1556"/>
      <c r="D35" s="1551" t="s">
        <v>759</v>
      </c>
      <c r="E35" s="1568"/>
      <c r="F35" s="1568"/>
      <c r="G35" s="246">
        <f>SUM(G26:G34)</f>
        <v>0</v>
      </c>
      <c r="H35" s="246">
        <f>SUM(H26:H34)</f>
        <v>0</v>
      </c>
      <c r="I35" s="247">
        <f t="shared" si="2"/>
        <v>0</v>
      </c>
    </row>
    <row r="36" spans="1:9" ht="15">
      <c r="A36" s="167">
        <f t="shared" si="0"/>
        <v>28</v>
      </c>
      <c r="B36" s="1554"/>
      <c r="C36" s="1541" t="s">
        <v>173</v>
      </c>
      <c r="D36" s="1542"/>
      <c r="E36" s="1542"/>
      <c r="F36" s="1542"/>
      <c r="G36" s="1542"/>
      <c r="H36" s="1542"/>
      <c r="I36" s="1542"/>
    </row>
    <row r="37" spans="1:9" ht="15">
      <c r="A37" s="167">
        <f t="shared" si="0"/>
        <v>29</v>
      </c>
      <c r="B37" s="1554"/>
      <c r="C37" s="1548"/>
      <c r="D37" s="1539" t="s">
        <v>363</v>
      </c>
      <c r="E37" s="1540"/>
      <c r="F37" s="1540"/>
      <c r="G37" s="248">
        <f>+'H2 (ESF - Patrimonio)'!M196</f>
        <v>0</v>
      </c>
      <c r="H37" s="249"/>
      <c r="I37" s="250"/>
    </row>
    <row r="38" spans="1:9" ht="15">
      <c r="A38" s="167">
        <f t="shared" si="0"/>
        <v>30</v>
      </c>
      <c r="B38" s="1554"/>
      <c r="C38" s="1555"/>
      <c r="D38" s="1539" t="s">
        <v>20</v>
      </c>
      <c r="E38" s="1540"/>
      <c r="F38" s="1540"/>
      <c r="G38" s="248">
        <f>+'H2 (ESF - Patrimonio)'!M200</f>
        <v>0</v>
      </c>
      <c r="H38" s="249"/>
      <c r="I38" s="250"/>
    </row>
    <row r="39" spans="1:9" ht="15">
      <c r="A39" s="167">
        <f t="shared" si="0"/>
        <v>31</v>
      </c>
      <c r="B39" s="1554"/>
      <c r="C39" s="1555"/>
      <c r="D39" s="1539" t="s">
        <v>21</v>
      </c>
      <c r="E39" s="1540"/>
      <c r="F39" s="1540"/>
      <c r="G39" s="248">
        <f>+'H2 (ESF - Patrimonio)'!M205</f>
        <v>0</v>
      </c>
      <c r="H39" s="249"/>
      <c r="I39" s="250"/>
    </row>
    <row r="40" spans="1:9" ht="34.5" customHeight="1">
      <c r="A40" s="167">
        <f t="shared" si="0"/>
        <v>32</v>
      </c>
      <c r="B40" s="1554"/>
      <c r="C40" s="1555"/>
      <c r="D40" s="1539" t="s">
        <v>584</v>
      </c>
      <c r="E40" s="1540"/>
      <c r="F40" s="1540"/>
      <c r="G40" s="248">
        <f>+'H2 (ESF - Patrimonio)'!M212</f>
        <v>0</v>
      </c>
      <c r="H40" s="249"/>
      <c r="I40" s="250"/>
    </row>
    <row r="41" spans="1:9" ht="15">
      <c r="A41" s="167">
        <f t="shared" si="0"/>
        <v>33</v>
      </c>
      <c r="B41" s="1554"/>
      <c r="C41" s="1555"/>
      <c r="D41" s="1539" t="s">
        <v>161</v>
      </c>
      <c r="E41" s="1540"/>
      <c r="F41" s="1540"/>
      <c r="G41" s="248">
        <f>+'H2 (ESF - Patrimonio)'!M215</f>
        <v>0</v>
      </c>
      <c r="H41" s="249"/>
      <c r="I41" s="250"/>
    </row>
    <row r="42" spans="1:9" ht="25.5" customHeight="1">
      <c r="A42" s="167">
        <f t="shared" si="0"/>
        <v>34</v>
      </c>
      <c r="B42" s="1554"/>
      <c r="C42" s="1556"/>
      <c r="D42" s="1551" t="s">
        <v>758</v>
      </c>
      <c r="E42" s="1568"/>
      <c r="F42" s="1568"/>
      <c r="G42" s="246">
        <f>SUM(G37:G41)</f>
        <v>0</v>
      </c>
      <c r="H42" s="246"/>
      <c r="I42" s="247"/>
    </row>
    <row r="43" spans="1:9" ht="15">
      <c r="A43" s="167">
        <f t="shared" si="0"/>
        <v>35</v>
      </c>
      <c r="B43" s="1572" t="s">
        <v>757</v>
      </c>
      <c r="C43" s="1573"/>
      <c r="D43" s="1573"/>
      <c r="E43" s="1573"/>
      <c r="F43" s="1573"/>
      <c r="G43" s="1573"/>
      <c r="H43" s="1573"/>
      <c r="I43" s="1573"/>
    </row>
    <row r="44" spans="1:9" ht="15">
      <c r="A44" s="167">
        <f t="shared" si="0"/>
        <v>36</v>
      </c>
      <c r="B44" s="1574"/>
      <c r="C44" s="1541" t="s">
        <v>336</v>
      </c>
      <c r="D44" s="1542"/>
      <c r="E44" s="1542"/>
      <c r="F44" s="1542"/>
      <c r="G44" s="1542"/>
      <c r="H44" s="1542"/>
      <c r="I44" s="1542"/>
    </row>
    <row r="45" spans="1:9" ht="15.6">
      <c r="A45" s="167">
        <f t="shared" si="0"/>
        <v>37</v>
      </c>
      <c r="B45" s="1574"/>
      <c r="C45" s="168"/>
      <c r="D45" s="1557" t="s">
        <v>259</v>
      </c>
      <c r="E45" s="1558"/>
      <c r="F45" s="1559"/>
      <c r="G45" s="251">
        <f>+'H3 (ERI - Renta Liquida)'!N10</f>
        <v>0</v>
      </c>
      <c r="H45" s="251">
        <f>+'H3 (ERI - Renta Liquida)'!R10</f>
        <v>0</v>
      </c>
      <c r="I45" s="251">
        <f t="shared" ref="I45:I64" si="3">+G45-H45</f>
        <v>0</v>
      </c>
    </row>
    <row r="46" spans="1:9" ht="15.6">
      <c r="A46" s="167">
        <f t="shared" si="0"/>
        <v>38</v>
      </c>
      <c r="B46" s="1574"/>
      <c r="C46" s="168"/>
      <c r="D46" s="1557" t="s">
        <v>639</v>
      </c>
      <c r="E46" s="1558"/>
      <c r="F46" s="1559"/>
      <c r="G46" s="251">
        <f>+'H3 (ERI - Renta Liquida)'!N20</f>
        <v>0</v>
      </c>
      <c r="H46" s="251">
        <f>+'H3 (ERI - Renta Liquida)'!R20</f>
        <v>0</v>
      </c>
      <c r="I46" s="251">
        <f t="shared" si="3"/>
        <v>0</v>
      </c>
    </row>
    <row r="47" spans="1:9" ht="15.6">
      <c r="A47" s="167">
        <f t="shared" si="0"/>
        <v>39</v>
      </c>
      <c r="B47" s="1574"/>
      <c r="C47" s="168"/>
      <c r="D47" s="1557" t="s">
        <v>261</v>
      </c>
      <c r="E47" s="1558"/>
      <c r="F47" s="1559"/>
      <c r="G47" s="251">
        <f>+'H3 (ERI - Renta Liquida)'!N25</f>
        <v>0</v>
      </c>
      <c r="H47" s="251">
        <f>+'H3 (ERI - Renta Liquida)'!R25</f>
        <v>0</v>
      </c>
      <c r="I47" s="251">
        <f t="shared" si="3"/>
        <v>0</v>
      </c>
    </row>
    <row r="48" spans="1:9" ht="15.6">
      <c r="A48" s="167">
        <f t="shared" si="0"/>
        <v>40</v>
      </c>
      <c r="B48" s="1574"/>
      <c r="C48" s="168"/>
      <c r="D48" s="1593" t="s">
        <v>252</v>
      </c>
      <c r="E48" s="1594"/>
      <c r="F48" s="1590"/>
      <c r="G48" s="254">
        <f>G49-G50+G51+G52+G53+G54+G55+G56+G57+G58+G59+G60+G61</f>
        <v>0</v>
      </c>
      <c r="H48" s="254">
        <f>H49-H50+H51+H52+H53+H54+H56+H57+H58+H59+H60+H61</f>
        <v>0</v>
      </c>
      <c r="I48" s="254">
        <f t="shared" si="3"/>
        <v>0</v>
      </c>
    </row>
    <row r="49" spans="1:9" s="169" customFormat="1" ht="25.5" customHeight="1">
      <c r="A49" s="167">
        <f t="shared" si="0"/>
        <v>41</v>
      </c>
      <c r="B49" s="1575"/>
      <c r="C49" s="1569"/>
      <c r="D49" s="1597"/>
      <c r="E49" s="1600" t="s">
        <v>376</v>
      </c>
      <c r="F49" s="1601"/>
      <c r="G49" s="251">
        <f>+'H3 (ERI - Renta Liquida)'!N39</f>
        <v>0</v>
      </c>
      <c r="H49" s="251">
        <f>+'H3 (ERI - Renta Liquida)'!R39</f>
        <v>0</v>
      </c>
      <c r="I49" s="251">
        <f t="shared" si="3"/>
        <v>0</v>
      </c>
    </row>
    <row r="50" spans="1:9" s="169" customFormat="1" ht="19.5" customHeight="1">
      <c r="A50" s="167">
        <f t="shared" si="0"/>
        <v>42</v>
      </c>
      <c r="B50" s="1576"/>
      <c r="C50" s="1569"/>
      <c r="D50" s="1598"/>
      <c r="E50" s="1596" t="s">
        <v>234</v>
      </c>
      <c r="F50" s="1590"/>
      <c r="G50" s="254">
        <f>'H3 (ERI - Renta Liquida)'!N55</f>
        <v>0</v>
      </c>
      <c r="H50" s="254">
        <f>'H3 (ERI - Renta Liquida)'!R55</f>
        <v>0</v>
      </c>
      <c r="I50" s="254">
        <f t="shared" si="3"/>
        <v>0</v>
      </c>
    </row>
    <row r="51" spans="1:9" s="169" customFormat="1" ht="25.5" customHeight="1">
      <c r="A51" s="167">
        <f t="shared" si="0"/>
        <v>43</v>
      </c>
      <c r="B51" s="1575"/>
      <c r="C51" s="1569"/>
      <c r="D51" s="1598"/>
      <c r="E51" s="1589" t="s">
        <v>265</v>
      </c>
      <c r="F51" s="1590"/>
      <c r="G51" s="251">
        <f>+'H3 (ERI - Renta Liquida)'!N59</f>
        <v>0</v>
      </c>
      <c r="H51" s="251">
        <f>+'H3 (ERI - Renta Liquida)'!R59</f>
        <v>0</v>
      </c>
      <c r="I51" s="251">
        <f t="shared" si="3"/>
        <v>0</v>
      </c>
    </row>
    <row r="52" spans="1:9" s="169" customFormat="1" ht="15">
      <c r="A52" s="167">
        <f t="shared" si="0"/>
        <v>44</v>
      </c>
      <c r="B52" s="1575"/>
      <c r="C52" s="1570"/>
      <c r="D52" s="1598"/>
      <c r="E52" s="1589" t="s">
        <v>92</v>
      </c>
      <c r="F52" s="1590"/>
      <c r="G52" s="251">
        <f>+'H3 (ERI - Renta Liquida)'!N62</f>
        <v>0</v>
      </c>
      <c r="H52" s="251">
        <f>+'H3 (ERI - Renta Liquida)'!R62</f>
        <v>0</v>
      </c>
      <c r="I52" s="251">
        <f t="shared" si="3"/>
        <v>0</v>
      </c>
    </row>
    <row r="53" spans="1:9" s="169" customFormat="1" ht="15">
      <c r="A53" s="167">
        <f t="shared" si="0"/>
        <v>45</v>
      </c>
      <c r="B53" s="1575"/>
      <c r="C53" s="1570"/>
      <c r="D53" s="1598"/>
      <c r="E53" s="1589" t="s">
        <v>85</v>
      </c>
      <c r="F53" s="1590"/>
      <c r="G53" s="251">
        <f>+'H3 (ERI - Renta Liquida)'!N65</f>
        <v>0</v>
      </c>
      <c r="H53" s="251">
        <f>+'H3 (ERI - Renta Liquida)'!R65</f>
        <v>0</v>
      </c>
      <c r="I53" s="251">
        <f t="shared" si="3"/>
        <v>0</v>
      </c>
    </row>
    <row r="54" spans="1:9" s="169" customFormat="1" ht="36" customHeight="1">
      <c r="A54" s="167">
        <f t="shared" si="0"/>
        <v>46</v>
      </c>
      <c r="B54" s="1575"/>
      <c r="C54" s="1570"/>
      <c r="D54" s="1598"/>
      <c r="E54" s="1589" t="s">
        <v>859</v>
      </c>
      <c r="F54" s="1590"/>
      <c r="G54" s="251">
        <f>+'H3 (ERI - Renta Liquida)'!N71</f>
        <v>0</v>
      </c>
      <c r="H54" s="251">
        <f>+'H3 (ERI - Renta Liquida)'!R71</f>
        <v>0</v>
      </c>
      <c r="I54" s="251">
        <f t="shared" si="3"/>
        <v>0</v>
      </c>
    </row>
    <row r="55" spans="1:9" s="169" customFormat="1" ht="37.5" customHeight="1">
      <c r="A55" s="167">
        <f t="shared" si="0"/>
        <v>47</v>
      </c>
      <c r="B55" s="1575"/>
      <c r="C55" s="1570"/>
      <c r="D55" s="1598"/>
      <c r="E55" s="1589" t="s">
        <v>648</v>
      </c>
      <c r="F55" s="1590"/>
      <c r="G55" s="251">
        <f>+'H3 (ERI - Renta Liquida)'!N81</f>
        <v>0</v>
      </c>
      <c r="H55" s="251">
        <f>+'H3 (ERI - Renta Liquida)'!R81</f>
        <v>0</v>
      </c>
      <c r="I55" s="251">
        <f t="shared" si="3"/>
        <v>0</v>
      </c>
    </row>
    <row r="56" spans="1:9" s="169" customFormat="1" ht="15">
      <c r="A56" s="167">
        <f t="shared" si="0"/>
        <v>48</v>
      </c>
      <c r="B56" s="1575"/>
      <c r="C56" s="1570"/>
      <c r="D56" s="1598"/>
      <c r="E56" s="1589" t="s">
        <v>756</v>
      </c>
      <c r="F56" s="1590"/>
      <c r="G56" s="251">
        <f>+'H3 (ERI - Renta Liquida)'!N91</f>
        <v>0</v>
      </c>
      <c r="H56" s="251">
        <f>+'H3 (ERI - Renta Liquida)'!R91</f>
        <v>0</v>
      </c>
      <c r="I56" s="251">
        <f t="shared" si="3"/>
        <v>0</v>
      </c>
    </row>
    <row r="57" spans="1:9" s="169" customFormat="1" ht="30.75" customHeight="1">
      <c r="A57" s="167">
        <f t="shared" si="0"/>
        <v>49</v>
      </c>
      <c r="B57" s="1575"/>
      <c r="C57" s="1570"/>
      <c r="D57" s="1598"/>
      <c r="E57" s="1589" t="s">
        <v>88</v>
      </c>
      <c r="F57" s="1590"/>
      <c r="G57" s="251">
        <f>+'H3 (ERI - Renta Liquida)'!N104</f>
        <v>0</v>
      </c>
      <c r="H57" s="251">
        <f>+'H3 (ERI - Renta Liquida)'!R104</f>
        <v>0</v>
      </c>
      <c r="I57" s="251">
        <f t="shared" si="3"/>
        <v>0</v>
      </c>
    </row>
    <row r="58" spans="1:9" s="169" customFormat="1" ht="30" customHeight="1">
      <c r="A58" s="167">
        <f t="shared" si="0"/>
        <v>50</v>
      </c>
      <c r="B58" s="1575"/>
      <c r="C58" s="1570"/>
      <c r="D58" s="1598"/>
      <c r="E58" s="1589" t="s">
        <v>89</v>
      </c>
      <c r="F58" s="1590"/>
      <c r="G58" s="251">
        <f>+'H3 (ERI - Renta Liquida)'!N111</f>
        <v>0</v>
      </c>
      <c r="H58" s="251">
        <f>+'H3 (ERI - Renta Liquida)'!R111</f>
        <v>0</v>
      </c>
      <c r="I58" s="251">
        <f t="shared" si="3"/>
        <v>0</v>
      </c>
    </row>
    <row r="59" spans="1:9" s="169" customFormat="1" ht="15">
      <c r="A59" s="167">
        <f t="shared" si="0"/>
        <v>51</v>
      </c>
      <c r="B59" s="1575"/>
      <c r="C59" s="1570"/>
      <c r="D59" s="1598"/>
      <c r="E59" s="1589" t="s">
        <v>268</v>
      </c>
      <c r="F59" s="1590"/>
      <c r="G59" s="251">
        <f>+'H3 (ERI - Renta Liquida)'!N116</f>
        <v>0</v>
      </c>
      <c r="H59" s="251">
        <f>+'H3 (ERI - Renta Liquida)'!R116</f>
        <v>0</v>
      </c>
      <c r="I59" s="251">
        <f t="shared" si="3"/>
        <v>0</v>
      </c>
    </row>
    <row r="60" spans="1:9" s="169" customFormat="1" ht="15">
      <c r="A60" s="167">
        <f t="shared" si="0"/>
        <v>52</v>
      </c>
      <c r="B60" s="1575"/>
      <c r="C60" s="1570"/>
      <c r="D60" s="1598"/>
      <c r="E60" s="1589" t="s">
        <v>127</v>
      </c>
      <c r="F60" s="1590"/>
      <c r="G60" s="251">
        <f>+'H3 (ERI - Renta Liquida)'!N127</f>
        <v>0</v>
      </c>
      <c r="H60" s="251">
        <f>+'H3 (ERI - Renta Liquida)'!R127</f>
        <v>0</v>
      </c>
      <c r="I60" s="251">
        <f t="shared" si="3"/>
        <v>0</v>
      </c>
    </row>
    <row r="61" spans="1:9" s="169" customFormat="1" ht="15">
      <c r="A61" s="167">
        <f t="shared" si="0"/>
        <v>53</v>
      </c>
      <c r="B61" s="1575"/>
      <c r="C61" s="1570"/>
      <c r="D61" s="1599"/>
      <c r="E61" s="1589" t="s">
        <v>755</v>
      </c>
      <c r="F61" s="1590"/>
      <c r="G61" s="251">
        <f>+'H3 (ERI - Renta Liquida)'!N128</f>
        <v>0</v>
      </c>
      <c r="H61" s="251">
        <f>+'H3 (ERI - Renta Liquida)'!R128</f>
        <v>0</v>
      </c>
      <c r="I61" s="251">
        <f t="shared" si="3"/>
        <v>0</v>
      </c>
    </row>
    <row r="62" spans="1:9" s="169" customFormat="1" ht="44.25" customHeight="1">
      <c r="A62" s="167">
        <f t="shared" si="0"/>
        <v>54</v>
      </c>
      <c r="B62" s="1575"/>
      <c r="C62" s="1571"/>
      <c r="D62" s="1539" t="s">
        <v>667</v>
      </c>
      <c r="E62" s="1540"/>
      <c r="F62" s="1540"/>
      <c r="G62" s="251">
        <f>+'H3 (ERI - Renta Liquida)'!N131</f>
        <v>0</v>
      </c>
      <c r="H62" s="251">
        <f>+'H3 (ERI - Renta Liquida)'!R131</f>
        <v>0</v>
      </c>
      <c r="I62" s="251">
        <f t="shared" si="3"/>
        <v>0</v>
      </c>
    </row>
    <row r="63" spans="1:9" s="169" customFormat="1" ht="27" customHeight="1">
      <c r="A63" s="167">
        <f t="shared" si="0"/>
        <v>55</v>
      </c>
      <c r="B63" s="1576"/>
      <c r="C63" s="1587"/>
      <c r="D63" s="1595" t="s">
        <v>180</v>
      </c>
      <c r="E63" s="1594"/>
      <c r="F63" s="1590"/>
      <c r="G63" s="254">
        <f>'H3 (ERI - Renta Liquida)'!N140</f>
        <v>0</v>
      </c>
      <c r="H63" s="254">
        <f>'H3 (ERI - Renta Liquida)'!R140</f>
        <v>0</v>
      </c>
      <c r="I63" s="254">
        <f t="shared" si="3"/>
        <v>0</v>
      </c>
    </row>
    <row r="64" spans="1:9" s="169" customFormat="1" ht="23.25" customHeight="1">
      <c r="A64" s="167">
        <f t="shared" si="0"/>
        <v>56</v>
      </c>
      <c r="B64" s="1575"/>
      <c r="C64" s="1588"/>
      <c r="D64" s="1551" t="s">
        <v>754</v>
      </c>
      <c r="E64" s="1568"/>
      <c r="F64" s="1568"/>
      <c r="G64" s="252">
        <f>G45+G46+G47+G48+G62-G63</f>
        <v>0</v>
      </c>
      <c r="H64" s="252">
        <f>H45+H46+H47+H48+H62-H63</f>
        <v>0</v>
      </c>
      <c r="I64" s="252">
        <f t="shared" si="3"/>
        <v>0</v>
      </c>
    </row>
    <row r="65" spans="1:9" s="169" customFormat="1" ht="15">
      <c r="A65" s="167">
        <f t="shared" si="0"/>
        <v>57</v>
      </c>
      <c r="B65" s="1575"/>
      <c r="C65" s="1585" t="s">
        <v>689</v>
      </c>
      <c r="D65" s="1586"/>
      <c r="E65" s="1586"/>
      <c r="F65" s="1586"/>
      <c r="G65" s="1586"/>
      <c r="H65" s="1586"/>
      <c r="I65" s="1586"/>
    </row>
    <row r="66" spans="1:9" s="169" customFormat="1" ht="30.75" customHeight="1">
      <c r="A66" s="167">
        <f t="shared" si="0"/>
        <v>58</v>
      </c>
      <c r="B66" s="1575"/>
      <c r="C66" s="1569"/>
      <c r="D66" s="1539" t="s">
        <v>753</v>
      </c>
      <c r="E66" s="1540"/>
      <c r="F66" s="1540"/>
      <c r="G66" s="251">
        <f>+'H3 (ERI - Renta Liquida)'!N143</f>
        <v>0</v>
      </c>
      <c r="H66" s="251">
        <f>+'H3 (ERI - Renta Liquida)'!R143</f>
        <v>0</v>
      </c>
      <c r="I66" s="251">
        <f t="shared" ref="I66:I71" si="4">+G66-H66</f>
        <v>0</v>
      </c>
    </row>
    <row r="67" spans="1:9" s="169" customFormat="1" ht="15.75" customHeight="1">
      <c r="A67" s="167">
        <f t="shared" si="0"/>
        <v>59</v>
      </c>
      <c r="B67" s="1575"/>
      <c r="C67" s="1570"/>
      <c r="D67" s="1539" t="s">
        <v>394</v>
      </c>
      <c r="E67" s="1540"/>
      <c r="F67" s="1540"/>
      <c r="G67" s="251">
        <f>+'H3 (ERI - Renta Liquida)'!N160</f>
        <v>0</v>
      </c>
      <c r="H67" s="251">
        <f>+'H3 (ERI - Renta Liquida)'!R160</f>
        <v>0</v>
      </c>
      <c r="I67" s="251">
        <f t="shared" si="4"/>
        <v>0</v>
      </c>
    </row>
    <row r="68" spans="1:9" s="169" customFormat="1" ht="15.75" customHeight="1">
      <c r="A68" s="167">
        <f t="shared" si="0"/>
        <v>60</v>
      </c>
      <c r="B68" s="1575"/>
      <c r="C68" s="1570"/>
      <c r="D68" s="1539" t="s">
        <v>32</v>
      </c>
      <c r="E68" s="1540"/>
      <c r="F68" s="1540"/>
      <c r="G68" s="251">
        <f>+'H3 (ERI - Renta Liquida)'!N165</f>
        <v>0</v>
      </c>
      <c r="H68" s="251">
        <f>+'H3 (ERI - Renta Liquida)'!R165</f>
        <v>0</v>
      </c>
      <c r="I68" s="251">
        <f t="shared" si="4"/>
        <v>0</v>
      </c>
    </row>
    <row r="69" spans="1:9" s="169" customFormat="1" ht="15">
      <c r="A69" s="167">
        <f t="shared" si="0"/>
        <v>61</v>
      </c>
      <c r="B69" s="1575"/>
      <c r="C69" s="1570"/>
      <c r="D69" s="1539" t="s">
        <v>100</v>
      </c>
      <c r="E69" s="1540"/>
      <c r="F69" s="1540"/>
      <c r="G69" s="251">
        <f>+'H3 (ERI - Renta Liquida)'!N190</f>
        <v>0</v>
      </c>
      <c r="H69" s="251">
        <f>+'H3 (ERI - Renta Liquida)'!R190</f>
        <v>0</v>
      </c>
      <c r="I69" s="251">
        <f t="shared" si="4"/>
        <v>0</v>
      </c>
    </row>
    <row r="70" spans="1:9" s="169" customFormat="1" ht="15">
      <c r="A70" s="167">
        <f t="shared" si="0"/>
        <v>62</v>
      </c>
      <c r="B70" s="1576"/>
      <c r="C70" s="1587"/>
      <c r="D70" s="1591" t="s">
        <v>889</v>
      </c>
      <c r="E70" s="1592"/>
      <c r="F70" s="1592"/>
      <c r="G70" s="254">
        <f>'H3 (ERI - Renta Liquida)'!N203</f>
        <v>0</v>
      </c>
      <c r="H70" s="254">
        <f>'H3 (ERI - Renta Liquida)'!R203</f>
        <v>0</v>
      </c>
      <c r="I70" s="251">
        <f t="shared" si="4"/>
        <v>0</v>
      </c>
    </row>
    <row r="71" spans="1:9" s="169" customFormat="1" ht="15">
      <c r="A71" s="167">
        <f t="shared" si="0"/>
        <v>63</v>
      </c>
      <c r="B71" s="1575"/>
      <c r="C71" s="1571"/>
      <c r="D71" s="1551" t="s">
        <v>752</v>
      </c>
      <c r="E71" s="1568"/>
      <c r="F71" s="1568"/>
      <c r="G71" s="252">
        <f>SUM(G66:G69)-G70</f>
        <v>0</v>
      </c>
      <c r="H71" s="252">
        <f>SUM(H66:H69)-H70</f>
        <v>0</v>
      </c>
      <c r="I71" s="252">
        <f t="shared" si="4"/>
        <v>0</v>
      </c>
    </row>
    <row r="72" spans="1:9" s="169" customFormat="1" ht="15">
      <c r="A72" s="167">
        <f t="shared" si="0"/>
        <v>64</v>
      </c>
      <c r="B72" s="1575"/>
      <c r="C72" s="1541" t="s">
        <v>751</v>
      </c>
      <c r="D72" s="1542"/>
      <c r="E72" s="1542"/>
      <c r="F72" s="1542"/>
      <c r="G72" s="1542"/>
      <c r="H72" s="1542"/>
      <c r="I72" s="1542"/>
    </row>
    <row r="73" spans="1:9" s="169" customFormat="1" ht="15.6">
      <c r="A73" s="167">
        <f t="shared" si="0"/>
        <v>65</v>
      </c>
      <c r="B73" s="1575"/>
      <c r="C73" s="168"/>
      <c r="D73" s="1557" t="s">
        <v>335</v>
      </c>
      <c r="E73" s="1558"/>
      <c r="F73" s="1559"/>
      <c r="G73" s="251">
        <f>+'H3 (ERI - Renta Liquida)'!N206</f>
        <v>0</v>
      </c>
      <c r="H73" s="251">
        <f>+'H3 (ERI - Renta Liquida)'!R206</f>
        <v>0</v>
      </c>
      <c r="I73" s="251">
        <f>+G73-H73</f>
        <v>0</v>
      </c>
    </row>
    <row r="74" spans="1:9" s="169" customFormat="1" ht="15">
      <c r="A74" s="167">
        <f t="shared" si="0"/>
        <v>66</v>
      </c>
      <c r="B74" s="1575"/>
      <c r="C74" s="1569"/>
      <c r="D74" s="1541" t="s">
        <v>750</v>
      </c>
      <c r="E74" s="1542"/>
      <c r="F74" s="1542"/>
      <c r="G74" s="1542"/>
      <c r="H74" s="1542"/>
      <c r="I74" s="1542"/>
    </row>
    <row r="75" spans="1:9" s="169" customFormat="1" ht="15">
      <c r="A75" s="167">
        <f t="shared" ref="A75:A93" si="5">A74+1</f>
        <v>67</v>
      </c>
      <c r="B75" s="1575"/>
      <c r="C75" s="1570"/>
      <c r="D75" s="1569"/>
      <c r="E75" s="1539" t="s">
        <v>394</v>
      </c>
      <c r="F75" s="1540"/>
      <c r="G75" s="251">
        <f>+'H3 (ERI - Renta Liquida)'!N213</f>
        <v>0</v>
      </c>
      <c r="H75" s="251">
        <f>+'H3 (ERI - Renta Liquida)'!R213</f>
        <v>0</v>
      </c>
      <c r="I75" s="251">
        <f>+G75-H75</f>
        <v>0</v>
      </c>
    </row>
    <row r="76" spans="1:9" s="169" customFormat="1" ht="15">
      <c r="A76" s="167">
        <f t="shared" si="5"/>
        <v>68</v>
      </c>
      <c r="B76" s="1575"/>
      <c r="C76" s="1570"/>
      <c r="D76" s="1570"/>
      <c r="E76" s="1539" t="s">
        <v>408</v>
      </c>
      <c r="F76" s="1540"/>
      <c r="G76" s="251">
        <f>+'H3 (ERI - Renta Liquida)'!N218</f>
        <v>0</v>
      </c>
      <c r="H76" s="251">
        <f>+'H3 (ERI - Renta Liquida)'!R218</f>
        <v>0</v>
      </c>
      <c r="I76" s="251">
        <f>+G76-H76</f>
        <v>0</v>
      </c>
    </row>
    <row r="77" spans="1:9" s="169" customFormat="1" ht="15">
      <c r="A77" s="167">
        <f t="shared" si="5"/>
        <v>69</v>
      </c>
      <c r="B77" s="1575"/>
      <c r="C77" s="1570"/>
      <c r="D77" s="1570"/>
      <c r="E77" s="1539" t="s">
        <v>32</v>
      </c>
      <c r="F77" s="1540"/>
      <c r="G77" s="251">
        <f>+'H3 (ERI - Renta Liquida)'!N239</f>
        <v>0</v>
      </c>
      <c r="H77" s="251">
        <f>+'H3 (ERI - Renta Liquida)'!R239</f>
        <v>0</v>
      </c>
      <c r="I77" s="251">
        <f>+G77-H77</f>
        <v>0</v>
      </c>
    </row>
    <row r="78" spans="1:9" s="169" customFormat="1" ht="15">
      <c r="A78" s="167">
        <f t="shared" si="5"/>
        <v>70</v>
      </c>
      <c r="B78" s="1575"/>
      <c r="C78" s="1570"/>
      <c r="D78" s="1570"/>
      <c r="E78" s="1583" t="s">
        <v>749</v>
      </c>
      <c r="F78" s="1584"/>
      <c r="G78" s="251">
        <f>SUM(G75:G77)</f>
        <v>0</v>
      </c>
      <c r="H78" s="251">
        <f>SUM(H75:H77)</f>
        <v>0</v>
      </c>
      <c r="I78" s="251">
        <f>SUM(I75:I77)</f>
        <v>0</v>
      </c>
    </row>
    <row r="79" spans="1:9" s="169" customFormat="1" ht="15">
      <c r="A79" s="167">
        <f t="shared" si="5"/>
        <v>71</v>
      </c>
      <c r="B79" s="1575"/>
      <c r="C79" s="1570"/>
      <c r="D79" s="1541" t="s">
        <v>748</v>
      </c>
      <c r="E79" s="1542"/>
      <c r="F79" s="1542"/>
      <c r="G79" s="1542"/>
      <c r="H79" s="1542"/>
      <c r="I79" s="1542"/>
    </row>
    <row r="80" spans="1:9" s="169" customFormat="1" ht="15">
      <c r="A80" s="167">
        <f t="shared" si="5"/>
        <v>72</v>
      </c>
      <c r="B80" s="1575"/>
      <c r="C80" s="1570"/>
      <c r="D80" s="1569"/>
      <c r="E80" s="1539" t="s">
        <v>394</v>
      </c>
      <c r="F80" s="1540"/>
      <c r="G80" s="251">
        <f>+'H3 (ERI - Renta Liquida)'!N265</f>
        <v>0</v>
      </c>
      <c r="H80" s="251">
        <f>+'H3 (ERI - Renta Liquida)'!R265</f>
        <v>0</v>
      </c>
      <c r="I80" s="251">
        <f t="shared" ref="I80:I91" si="6">+G80-H80</f>
        <v>0</v>
      </c>
    </row>
    <row r="81" spans="1:9" s="169" customFormat="1" ht="15">
      <c r="A81" s="167">
        <f t="shared" si="5"/>
        <v>73</v>
      </c>
      <c r="B81" s="1575"/>
      <c r="C81" s="1570"/>
      <c r="D81" s="1570"/>
      <c r="E81" s="1539" t="s">
        <v>413</v>
      </c>
      <c r="F81" s="1540"/>
      <c r="G81" s="251">
        <f>+'H3 (ERI - Renta Liquida)'!N270</f>
        <v>0</v>
      </c>
      <c r="H81" s="251">
        <f>+'H3 (ERI - Renta Liquida)'!R270</f>
        <v>0</v>
      </c>
      <c r="I81" s="251">
        <f t="shared" si="6"/>
        <v>0</v>
      </c>
    </row>
    <row r="82" spans="1:9" s="169" customFormat="1" ht="15">
      <c r="A82" s="167">
        <f t="shared" si="5"/>
        <v>74</v>
      </c>
      <c r="B82" s="1575"/>
      <c r="C82" s="1570"/>
      <c r="D82" s="1570"/>
      <c r="E82" s="1539" t="s">
        <v>32</v>
      </c>
      <c r="F82" s="1540"/>
      <c r="G82" s="251">
        <f>+'H3 (ERI - Renta Liquida)'!N291</f>
        <v>0</v>
      </c>
      <c r="H82" s="251">
        <f>+'H3 (ERI - Renta Liquida)'!R291</f>
        <v>0</v>
      </c>
      <c r="I82" s="251">
        <f t="shared" si="6"/>
        <v>0</v>
      </c>
    </row>
    <row r="83" spans="1:9" s="169" customFormat="1" ht="15">
      <c r="A83" s="167">
        <f t="shared" si="5"/>
        <v>75</v>
      </c>
      <c r="B83" s="1575"/>
      <c r="C83" s="1570"/>
      <c r="D83" s="1571"/>
      <c r="E83" s="1551" t="s">
        <v>747</v>
      </c>
      <c r="F83" s="1568"/>
      <c r="G83" s="252">
        <f>SUM(G80:G82)</f>
        <v>0</v>
      </c>
      <c r="H83" s="252">
        <f>SUM(H80:H82)</f>
        <v>0</v>
      </c>
      <c r="I83" s="252">
        <f t="shared" si="6"/>
        <v>0</v>
      </c>
    </row>
    <row r="84" spans="1:9" s="169" customFormat="1" ht="15">
      <c r="A84" s="167">
        <f t="shared" si="5"/>
        <v>76</v>
      </c>
      <c r="B84" s="1575"/>
      <c r="C84" s="1570"/>
      <c r="D84" s="1539" t="s">
        <v>746</v>
      </c>
      <c r="E84" s="1540"/>
      <c r="F84" s="1540"/>
      <c r="G84" s="251">
        <f>+'H3 (ERI - Renta Liquida)'!N316</f>
        <v>0</v>
      </c>
      <c r="H84" s="251">
        <f>+'H3 (ERI - Renta Liquida)'!R316</f>
        <v>0</v>
      </c>
      <c r="I84" s="251">
        <f t="shared" si="6"/>
        <v>0</v>
      </c>
    </row>
    <row r="85" spans="1:9" s="169" customFormat="1" ht="30.75" customHeight="1">
      <c r="A85" s="167">
        <f t="shared" si="5"/>
        <v>77</v>
      </c>
      <c r="B85" s="1575"/>
      <c r="C85" s="1570"/>
      <c r="D85" s="1539" t="s">
        <v>860</v>
      </c>
      <c r="E85" s="1540"/>
      <c r="F85" s="1540"/>
      <c r="G85" s="251">
        <f>+'H3 (ERI - Renta Liquida)'!N326</f>
        <v>0</v>
      </c>
      <c r="H85" s="251">
        <f>+'H3 (ERI - Renta Liquida)'!R326</f>
        <v>0</v>
      </c>
      <c r="I85" s="251">
        <f t="shared" si="6"/>
        <v>0</v>
      </c>
    </row>
    <row r="86" spans="1:9" s="169" customFormat="1" ht="15">
      <c r="A86" s="167">
        <f t="shared" si="5"/>
        <v>78</v>
      </c>
      <c r="B86" s="1575"/>
      <c r="C86" s="1570"/>
      <c r="D86" s="1539" t="s">
        <v>103</v>
      </c>
      <c r="E86" s="1540"/>
      <c r="F86" s="1540"/>
      <c r="G86" s="251">
        <f>+'H3 (ERI - Renta Liquida)'!N329</f>
        <v>0</v>
      </c>
      <c r="H86" s="251">
        <f>+'H3 (ERI - Renta Liquida)'!R329</f>
        <v>0</v>
      </c>
      <c r="I86" s="251">
        <f t="shared" si="6"/>
        <v>0</v>
      </c>
    </row>
    <row r="87" spans="1:9" s="169" customFormat="1" ht="15">
      <c r="A87" s="167">
        <f t="shared" si="5"/>
        <v>79</v>
      </c>
      <c r="B87" s="1575"/>
      <c r="C87" s="1570"/>
      <c r="D87" s="1539" t="s">
        <v>425</v>
      </c>
      <c r="E87" s="1540"/>
      <c r="F87" s="1540"/>
      <c r="G87" s="251">
        <f>+'H3 (ERI - Renta Liquida)'!N335</f>
        <v>0</v>
      </c>
      <c r="H87" s="251">
        <f>+'H3 (ERI - Renta Liquida)'!R335</f>
        <v>0</v>
      </c>
      <c r="I87" s="251">
        <f t="shared" si="6"/>
        <v>0</v>
      </c>
    </row>
    <row r="88" spans="1:9" s="169" customFormat="1" ht="36.75" customHeight="1">
      <c r="A88" s="167">
        <f t="shared" si="5"/>
        <v>80</v>
      </c>
      <c r="B88" s="1575"/>
      <c r="C88" s="1570"/>
      <c r="D88" s="1539" t="s">
        <v>106</v>
      </c>
      <c r="E88" s="1540"/>
      <c r="F88" s="1540"/>
      <c r="G88" s="251">
        <f>+'H3 (ERI - Renta Liquida)'!N345</f>
        <v>0</v>
      </c>
      <c r="H88" s="251">
        <f>+'H3 (ERI - Renta Liquida)'!R345</f>
        <v>0</v>
      </c>
      <c r="I88" s="251">
        <f t="shared" si="6"/>
        <v>0</v>
      </c>
    </row>
    <row r="89" spans="1:9" s="169" customFormat="1" ht="15">
      <c r="A89" s="167">
        <f t="shared" si="5"/>
        <v>81</v>
      </c>
      <c r="B89" s="1575"/>
      <c r="C89" s="1570"/>
      <c r="D89" s="1539" t="s">
        <v>31</v>
      </c>
      <c r="E89" s="1540"/>
      <c r="F89" s="1540"/>
      <c r="G89" s="251">
        <f>+'H3 (ERI - Renta Liquida)'!N353</f>
        <v>0</v>
      </c>
      <c r="H89" s="251">
        <f>+'H3 (ERI - Renta Liquida)'!R353</f>
        <v>0</v>
      </c>
      <c r="I89" s="251">
        <f t="shared" si="6"/>
        <v>0</v>
      </c>
    </row>
    <row r="90" spans="1:9" s="169" customFormat="1" ht="15">
      <c r="A90" s="167">
        <f t="shared" si="5"/>
        <v>82</v>
      </c>
      <c r="B90" s="1576"/>
      <c r="C90" s="1578"/>
      <c r="D90" s="1581" t="s">
        <v>128</v>
      </c>
      <c r="E90" s="1582"/>
      <c r="F90" s="1582"/>
      <c r="G90" s="251">
        <f>+'H3 (ERI - Renta Liquida)'!N358</f>
        <v>0</v>
      </c>
      <c r="H90" s="251">
        <f>+'H3 (ERI - Renta Liquida)'!R358</f>
        <v>0</v>
      </c>
      <c r="I90" s="251">
        <f t="shared" si="6"/>
        <v>0</v>
      </c>
    </row>
    <row r="91" spans="1:9" s="169" customFormat="1" ht="15" customHeight="1">
      <c r="A91" s="167">
        <f t="shared" si="5"/>
        <v>83</v>
      </c>
      <c r="B91" s="1575"/>
      <c r="C91" s="1570"/>
      <c r="D91" s="1581" t="s">
        <v>892</v>
      </c>
      <c r="E91" s="1582"/>
      <c r="F91" s="1582"/>
      <c r="G91" s="251">
        <f>+'H3 (ERI - Renta Liquida)'!N359</f>
        <v>0</v>
      </c>
      <c r="H91" s="251">
        <f>+'H3 (ERI - Renta Liquida)'!R359</f>
        <v>0</v>
      </c>
      <c r="I91" s="251">
        <f t="shared" si="6"/>
        <v>0</v>
      </c>
    </row>
    <row r="92" spans="1:9" s="169" customFormat="1" ht="15">
      <c r="A92" s="167">
        <f t="shared" si="5"/>
        <v>84</v>
      </c>
      <c r="B92" s="1575"/>
      <c r="C92" s="1571"/>
      <c r="D92" s="1551" t="s">
        <v>745</v>
      </c>
      <c r="E92" s="1568"/>
      <c r="F92" s="1568"/>
      <c r="G92" s="252">
        <f>G73+G78+G83+G84+G85+G86+G87+G88+G89+G90-G91</f>
        <v>0</v>
      </c>
      <c r="H92" s="252">
        <f>H73+H78+H83+H84+H85+H86+H87+H88+H89+H90-H91</f>
        <v>0</v>
      </c>
      <c r="I92" s="252">
        <f>I73+I78+I83+I84+I85+I86+I87+I88+I89+I91</f>
        <v>0</v>
      </c>
    </row>
    <row r="93" spans="1:9" s="169" customFormat="1" ht="15">
      <c r="A93" s="167">
        <f t="shared" si="5"/>
        <v>85</v>
      </c>
      <c r="B93" s="1577"/>
      <c r="C93" s="1579" t="s">
        <v>744</v>
      </c>
      <c r="D93" s="1580"/>
      <c r="E93" s="1580"/>
      <c r="F93" s="1580"/>
      <c r="G93" s="253">
        <f>G64-G71-G92</f>
        <v>0</v>
      </c>
      <c r="H93" s="253">
        <f>H64-H71-H92</f>
        <v>0</v>
      </c>
      <c r="I93" s="253">
        <f>I64-I71-I92</f>
        <v>0</v>
      </c>
    </row>
    <row r="94" spans="1:9" s="169" customFormat="1" ht="15">
      <c r="A94" s="170"/>
      <c r="B94" s="170"/>
      <c r="C94" s="170"/>
      <c r="D94" s="170"/>
      <c r="E94" s="170"/>
      <c r="F94" s="170"/>
      <c r="G94" s="170"/>
      <c r="H94" s="170"/>
      <c r="I94" s="170"/>
    </row>
    <row r="95" spans="1:9" s="169" customFormat="1" ht="15">
      <c r="A95" s="170"/>
      <c r="B95" s="170"/>
      <c r="C95" s="170"/>
      <c r="D95" s="170"/>
      <c r="E95" s="170"/>
      <c r="F95" s="170"/>
      <c r="G95" s="170"/>
      <c r="H95" s="170"/>
      <c r="I95" s="170"/>
    </row>
    <row r="96" spans="1:9" s="169" customFormat="1" ht="15">
      <c r="A96" s="170"/>
      <c r="B96" s="170"/>
      <c r="C96" s="170"/>
      <c r="D96" s="170"/>
      <c r="E96" s="170"/>
      <c r="F96" s="170"/>
      <c r="G96" s="170"/>
      <c r="H96" s="170"/>
      <c r="I96" s="170"/>
    </row>
    <row r="97" spans="1:9" s="169" customFormat="1" ht="15">
      <c r="A97" s="170"/>
      <c r="B97" s="170"/>
      <c r="C97" s="170"/>
      <c r="D97" s="170"/>
      <c r="E97" s="170"/>
      <c r="F97" s="170"/>
      <c r="G97" s="170"/>
      <c r="H97" s="170"/>
      <c r="I97" s="170"/>
    </row>
    <row r="98" spans="1:9" s="169" customFormat="1" ht="15">
      <c r="A98" s="170"/>
      <c r="B98" s="170"/>
      <c r="C98" s="170"/>
      <c r="D98" s="170"/>
      <c r="E98" s="170"/>
      <c r="F98" s="170"/>
      <c r="G98" s="170"/>
      <c r="H98" s="170"/>
      <c r="I98" s="170"/>
    </row>
    <row r="99" spans="1:9" s="169" customFormat="1" ht="15">
      <c r="A99" s="170"/>
      <c r="B99" s="170"/>
      <c r="C99" s="170"/>
      <c r="D99" s="170"/>
      <c r="E99" s="170"/>
      <c r="F99" s="170"/>
      <c r="G99" s="170"/>
      <c r="H99" s="170"/>
      <c r="I99" s="170"/>
    </row>
    <row r="100" spans="1:9" s="169" customFormat="1" ht="15">
      <c r="A100" s="170"/>
      <c r="B100" s="170"/>
      <c r="C100" s="170"/>
      <c r="D100" s="170"/>
      <c r="E100" s="170"/>
      <c r="F100" s="170"/>
      <c r="G100" s="170"/>
      <c r="H100" s="170"/>
      <c r="I100" s="170"/>
    </row>
    <row r="101" spans="1:9" s="169" customFormat="1" ht="15">
      <c r="A101" s="170"/>
      <c r="B101" s="170"/>
      <c r="C101" s="170"/>
      <c r="D101" s="170"/>
      <c r="E101" s="170"/>
      <c r="F101" s="170"/>
      <c r="G101" s="170"/>
      <c r="H101" s="170"/>
      <c r="I101" s="170"/>
    </row>
    <row r="102" spans="1:9" s="169" customFormat="1" ht="15">
      <c r="A102" s="170"/>
      <c r="B102" s="170"/>
      <c r="C102" s="170"/>
      <c r="D102" s="170"/>
      <c r="E102" s="170"/>
      <c r="F102" s="170"/>
      <c r="G102" s="170"/>
      <c r="H102" s="170"/>
      <c r="I102" s="170"/>
    </row>
    <row r="103" spans="1:9" s="169" customFormat="1" ht="15">
      <c r="A103" s="170"/>
      <c r="B103" s="170"/>
      <c r="C103" s="170"/>
      <c r="D103" s="170"/>
      <c r="E103" s="170"/>
      <c r="F103" s="170"/>
      <c r="G103" s="170"/>
      <c r="H103" s="170"/>
      <c r="I103" s="170"/>
    </row>
    <row r="104" spans="1:9" s="169" customFormat="1" ht="15">
      <c r="A104" s="170"/>
      <c r="B104" s="170"/>
      <c r="C104" s="170"/>
      <c r="D104" s="170"/>
      <c r="E104" s="170"/>
      <c r="F104" s="170"/>
      <c r="G104" s="170"/>
      <c r="H104" s="170"/>
      <c r="I104" s="170"/>
    </row>
    <row r="105" spans="1:9" s="169" customFormat="1"/>
    <row r="106" spans="1:9" s="169" customFormat="1"/>
    <row r="107" spans="1:9" s="169" customFormat="1"/>
    <row r="108" spans="1:9" s="169" customFormat="1"/>
    <row r="109" spans="1:9" s="169" customFormat="1"/>
    <row r="110" spans="1:9" s="169" customFormat="1"/>
    <row r="111" spans="1:9" s="169" customFormat="1"/>
    <row r="112" spans="1:9" s="169" customFormat="1"/>
  </sheetData>
  <mergeCells count="98">
    <mergeCell ref="D48:F48"/>
    <mergeCell ref="D32:F32"/>
    <mergeCell ref="E60:F60"/>
    <mergeCell ref="E61:F61"/>
    <mergeCell ref="D63:F63"/>
    <mergeCell ref="E50:F50"/>
    <mergeCell ref="D49:D61"/>
    <mergeCell ref="E55:F55"/>
    <mergeCell ref="E56:F56"/>
    <mergeCell ref="E57:F57"/>
    <mergeCell ref="E58:F58"/>
    <mergeCell ref="E59:F59"/>
    <mergeCell ref="E49:F49"/>
    <mergeCell ref="E51:F51"/>
    <mergeCell ref="E52:F52"/>
    <mergeCell ref="E53:F53"/>
    <mergeCell ref="D45:F45"/>
    <mergeCell ref="D46:F46"/>
    <mergeCell ref="D47:F47"/>
    <mergeCell ref="D35:F35"/>
    <mergeCell ref="D41:F41"/>
    <mergeCell ref="D42:F42"/>
    <mergeCell ref="C44:I44"/>
    <mergeCell ref="C26:C35"/>
    <mergeCell ref="D26:F26"/>
    <mergeCell ref="D27:F27"/>
    <mergeCell ref="D28:F28"/>
    <mergeCell ref="D29:F29"/>
    <mergeCell ref="D31:F31"/>
    <mergeCell ref="D62:F62"/>
    <mergeCell ref="D88:F88"/>
    <mergeCell ref="D89:F89"/>
    <mergeCell ref="D91:F91"/>
    <mergeCell ref="E80:F80"/>
    <mergeCell ref="E81:F81"/>
    <mergeCell ref="E83:F83"/>
    <mergeCell ref="E78:F78"/>
    <mergeCell ref="D71:F71"/>
    <mergeCell ref="D64:F64"/>
    <mergeCell ref="C65:I65"/>
    <mergeCell ref="C49:C64"/>
    <mergeCell ref="E54:F54"/>
    <mergeCell ref="D90:F90"/>
    <mergeCell ref="D70:F70"/>
    <mergeCell ref="C66:C71"/>
    <mergeCell ref="F1:I6"/>
    <mergeCell ref="D92:F92"/>
    <mergeCell ref="D75:D78"/>
    <mergeCell ref="D80:D83"/>
    <mergeCell ref="B43:I43"/>
    <mergeCell ref="B44:B93"/>
    <mergeCell ref="C74:C92"/>
    <mergeCell ref="C93:F93"/>
    <mergeCell ref="D86:F86"/>
    <mergeCell ref="D87:F87"/>
    <mergeCell ref="D85:F85"/>
    <mergeCell ref="D74:I74"/>
    <mergeCell ref="D79:I79"/>
    <mergeCell ref="E75:F75"/>
    <mergeCell ref="E76:F76"/>
    <mergeCell ref="E77:F77"/>
    <mergeCell ref="E82:F82"/>
    <mergeCell ref="C72:I72"/>
    <mergeCell ref="D68:F68"/>
    <mergeCell ref="D84:F84"/>
    <mergeCell ref="D73:F73"/>
    <mergeCell ref="D69:F69"/>
    <mergeCell ref="D66:F66"/>
    <mergeCell ref="D67:F67"/>
    <mergeCell ref="D33:F33"/>
    <mergeCell ref="D34:F34"/>
    <mergeCell ref="B10:B42"/>
    <mergeCell ref="C36:I36"/>
    <mergeCell ref="C37:C42"/>
    <mergeCell ref="D37:F37"/>
    <mergeCell ref="D38:F38"/>
    <mergeCell ref="D39:F39"/>
    <mergeCell ref="D40:F40"/>
    <mergeCell ref="D16:F16"/>
    <mergeCell ref="D17:F17"/>
    <mergeCell ref="D18:F18"/>
    <mergeCell ref="D19:F19"/>
    <mergeCell ref="D20:F20"/>
    <mergeCell ref="D21:F21"/>
    <mergeCell ref="D30:F30"/>
    <mergeCell ref="C25:I25"/>
    <mergeCell ref="B8:F8"/>
    <mergeCell ref="B9:I9"/>
    <mergeCell ref="C10:I10"/>
    <mergeCell ref="C11:C24"/>
    <mergeCell ref="D11:F11"/>
    <mergeCell ref="D22:F22"/>
    <mergeCell ref="D12:F12"/>
    <mergeCell ref="D13:F13"/>
    <mergeCell ref="D14:F14"/>
    <mergeCell ref="D15:F15"/>
    <mergeCell ref="D23:F23"/>
    <mergeCell ref="D24:F24"/>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1:K30"/>
  <sheetViews>
    <sheetView workbookViewId="0">
      <selection activeCell="E14" sqref="E14"/>
    </sheetView>
  </sheetViews>
  <sheetFormatPr baseColWidth="10" defaultRowHeight="14.4"/>
  <cols>
    <col min="1" max="1" width="22.77734375" customWidth="1"/>
    <col min="2" max="2" width="40" customWidth="1"/>
    <col min="3" max="3" width="32" customWidth="1"/>
    <col min="4" max="4" width="21.33203125" customWidth="1"/>
    <col min="5" max="5" width="18.44140625" customWidth="1"/>
    <col min="6" max="6" width="16.44140625" customWidth="1"/>
    <col min="7" max="7" width="20.6640625" customWidth="1"/>
    <col min="8" max="8" width="22.6640625" customWidth="1"/>
    <col min="10" max="10" width="22.33203125" customWidth="1"/>
    <col min="11" max="11" width="23.77734375" customWidth="1"/>
  </cols>
  <sheetData>
    <row r="1" spans="1:11">
      <c r="A1" s="17" t="s">
        <v>208</v>
      </c>
    </row>
    <row r="2" spans="1:11">
      <c r="A2" s="17"/>
    </row>
    <row r="3" spans="1:11">
      <c r="A3" t="s">
        <v>207</v>
      </c>
    </row>
    <row r="5" spans="1:11" ht="89.25" customHeight="1">
      <c r="A5" s="8" t="s">
        <v>163</v>
      </c>
      <c r="B5" s="8" t="s">
        <v>164</v>
      </c>
      <c r="C5" s="8" t="s">
        <v>75</v>
      </c>
      <c r="D5" s="8" t="s">
        <v>76</v>
      </c>
      <c r="E5" s="8" t="s">
        <v>77</v>
      </c>
      <c r="F5" s="8" t="s">
        <v>82</v>
      </c>
      <c r="G5" s="8" t="s">
        <v>78</v>
      </c>
      <c r="H5" s="8" t="s">
        <v>79</v>
      </c>
      <c r="I5" s="8" t="s">
        <v>81</v>
      </c>
      <c r="J5" s="8" t="s">
        <v>165</v>
      </c>
      <c r="K5" s="8" t="s">
        <v>166</v>
      </c>
    </row>
    <row r="7" spans="1:11" ht="15.6">
      <c r="A7" s="15" t="s">
        <v>203</v>
      </c>
      <c r="B7" s="1"/>
      <c r="C7" s="1"/>
      <c r="D7" s="1"/>
      <c r="E7" s="1"/>
      <c r="F7" s="1"/>
      <c r="G7" s="1"/>
      <c r="H7" s="1"/>
      <c r="I7" s="13"/>
      <c r="J7" s="1"/>
      <c r="K7" s="1"/>
    </row>
    <row r="8" spans="1:11" ht="15.6">
      <c r="A8" s="9" t="s">
        <v>141</v>
      </c>
      <c r="B8" s="9" t="s">
        <v>202</v>
      </c>
      <c r="C8" s="10">
        <v>100</v>
      </c>
      <c r="D8" s="10">
        <v>20</v>
      </c>
      <c r="E8" s="10">
        <v>80</v>
      </c>
      <c r="F8" s="14">
        <v>0.25</v>
      </c>
      <c r="G8" s="10">
        <v>20</v>
      </c>
      <c r="H8" s="10">
        <v>0</v>
      </c>
      <c r="I8" s="10">
        <v>20</v>
      </c>
      <c r="J8" s="10">
        <v>2016</v>
      </c>
      <c r="K8" s="10">
        <v>2019</v>
      </c>
    </row>
    <row r="10" spans="1:11" ht="15.6">
      <c r="A10" s="12" t="s">
        <v>117</v>
      </c>
      <c r="B10" s="1602" t="s">
        <v>70</v>
      </c>
      <c r="C10" s="1602"/>
      <c r="D10" s="2" t="s">
        <v>71</v>
      </c>
      <c r="E10" s="2" t="s">
        <v>72</v>
      </c>
    </row>
    <row r="11" spans="1:11" ht="28.8">
      <c r="B11" s="11" t="s">
        <v>52</v>
      </c>
      <c r="C11" s="11" t="s">
        <v>66</v>
      </c>
      <c r="D11">
        <v>20</v>
      </c>
    </row>
    <row r="13" spans="1:11" ht="15.6">
      <c r="A13" s="16" t="s">
        <v>204</v>
      </c>
      <c r="B13" s="9"/>
      <c r="C13" s="10"/>
      <c r="D13" s="10"/>
      <c r="E13" s="10"/>
      <c r="F13" s="10"/>
      <c r="G13" s="10"/>
      <c r="H13" s="10"/>
      <c r="I13" s="10"/>
      <c r="J13" s="10"/>
      <c r="K13" s="10"/>
    </row>
    <row r="14" spans="1:11" ht="15.6">
      <c r="A14" s="9" t="s">
        <v>141</v>
      </c>
      <c r="B14" s="9" t="s">
        <v>202</v>
      </c>
      <c r="C14" s="10">
        <v>250</v>
      </c>
      <c r="D14" s="10">
        <v>100</v>
      </c>
      <c r="E14" s="10">
        <v>150</v>
      </c>
      <c r="F14" s="14">
        <v>0.25</v>
      </c>
      <c r="G14" s="10">
        <v>37.5</v>
      </c>
      <c r="H14" s="10">
        <v>20</v>
      </c>
      <c r="I14" s="10">
        <v>17.5</v>
      </c>
      <c r="J14" s="10">
        <v>2017</v>
      </c>
      <c r="K14" s="10">
        <v>2019</v>
      </c>
    </row>
    <row r="16" spans="1:11" ht="15.6">
      <c r="A16" s="12" t="s">
        <v>117</v>
      </c>
      <c r="B16" s="1602" t="s">
        <v>70</v>
      </c>
      <c r="C16" s="1602"/>
      <c r="D16" s="2" t="s">
        <v>71</v>
      </c>
      <c r="E16" s="2" t="s">
        <v>72</v>
      </c>
    </row>
    <row r="17" spans="1:11" ht="28.8">
      <c r="B17" s="11" t="s">
        <v>52</v>
      </c>
      <c r="C17" s="11" t="s">
        <v>66</v>
      </c>
      <c r="D17">
        <v>17.5</v>
      </c>
    </row>
    <row r="19" spans="1:11" ht="15.6">
      <c r="A19" s="16" t="s">
        <v>205</v>
      </c>
      <c r="B19" s="9"/>
      <c r="C19" s="10"/>
      <c r="D19" s="10"/>
      <c r="E19" s="10"/>
      <c r="F19" s="10"/>
      <c r="G19" s="10"/>
      <c r="H19" s="10"/>
      <c r="I19" s="10"/>
      <c r="J19" s="10"/>
      <c r="K19" s="10"/>
    </row>
    <row r="20" spans="1:11" ht="15.6">
      <c r="A20" s="9" t="s">
        <v>141</v>
      </c>
      <c r="B20" s="9" t="s">
        <v>202</v>
      </c>
      <c r="C20" s="10">
        <v>220</v>
      </c>
      <c r="D20" s="10">
        <v>150</v>
      </c>
      <c r="E20" s="10">
        <v>70</v>
      </c>
      <c r="F20" s="14">
        <v>0.25</v>
      </c>
      <c r="G20" s="10">
        <f>E20*F20</f>
        <v>17.5</v>
      </c>
      <c r="H20" s="10">
        <v>37.5</v>
      </c>
      <c r="I20" s="10">
        <v>-20</v>
      </c>
      <c r="J20" s="10"/>
      <c r="K20" s="10"/>
    </row>
    <row r="22" spans="1:11" ht="15.6">
      <c r="A22" s="12" t="s">
        <v>117</v>
      </c>
      <c r="B22" s="1602" t="s">
        <v>70</v>
      </c>
      <c r="C22" s="1602"/>
      <c r="D22" s="2" t="s">
        <v>71</v>
      </c>
      <c r="E22" s="2" t="s">
        <v>72</v>
      </c>
    </row>
    <row r="23" spans="1:11" ht="28.8">
      <c r="B23" s="11" t="s">
        <v>52</v>
      </c>
      <c r="C23" s="11" t="s">
        <v>66</v>
      </c>
      <c r="E23">
        <v>20</v>
      </c>
    </row>
    <row r="25" spans="1:11" ht="15.6">
      <c r="A25" s="16" t="s">
        <v>206</v>
      </c>
      <c r="B25" s="9"/>
      <c r="C25" s="10"/>
      <c r="D25" s="10"/>
      <c r="E25" s="10"/>
      <c r="F25" s="10"/>
      <c r="G25" s="10"/>
      <c r="H25" s="10"/>
      <c r="I25" s="10"/>
      <c r="J25" s="10"/>
      <c r="K25" s="10"/>
    </row>
    <row r="26" spans="1:11" ht="15.6">
      <c r="A26" s="9" t="s">
        <v>141</v>
      </c>
      <c r="B26" s="9" t="s">
        <v>202</v>
      </c>
      <c r="C26" s="10">
        <v>0</v>
      </c>
      <c r="D26" s="10">
        <v>0</v>
      </c>
      <c r="E26" s="10">
        <v>0</v>
      </c>
      <c r="F26" s="14">
        <v>0.25</v>
      </c>
      <c r="G26" s="10">
        <v>0</v>
      </c>
      <c r="H26" s="10">
        <v>17.5</v>
      </c>
      <c r="I26" s="10">
        <v>-17.5</v>
      </c>
      <c r="J26" s="10">
        <v>2016</v>
      </c>
      <c r="K26" s="10">
        <v>2019</v>
      </c>
    </row>
    <row r="29" spans="1:11" ht="15.6">
      <c r="A29" s="12" t="s">
        <v>117</v>
      </c>
      <c r="B29" s="1602" t="s">
        <v>70</v>
      </c>
      <c r="C29" s="1602"/>
      <c r="D29" s="2" t="s">
        <v>71</v>
      </c>
      <c r="E29" s="2" t="s">
        <v>72</v>
      </c>
    </row>
    <row r="30" spans="1:11" ht="28.8">
      <c r="B30" s="11" t="s">
        <v>52</v>
      </c>
      <c r="C30" s="11" t="s">
        <v>66</v>
      </c>
      <c r="E30">
        <v>17.5</v>
      </c>
    </row>
  </sheetData>
  <mergeCells count="4">
    <mergeCell ref="B10:C10"/>
    <mergeCell ref="B16:C16"/>
    <mergeCell ref="B22:C22"/>
    <mergeCell ref="B29:C29"/>
  </mergeCells>
  <dataValidations count="1">
    <dataValidation operator="greaterThanOrEqual" allowBlank="1" showInputMessage="1" showErrorMessage="1" error="Valor debe ser mayor o igual que 0" sqref="D10:E10 D16:E16 D22:E22 D29:E29"/>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56331072B677824F89D715BC439204B9" ma:contentTypeVersion="2" ma:contentTypeDescription="Crear nuevo documento." ma:contentTypeScope="" ma:versionID="67d1f59842fe8165c8699de88d07439c">
  <xsd:schema xmlns:xsd="http://www.w3.org/2001/XMLSchema" xmlns:xs="http://www.w3.org/2001/XMLSchema" xmlns:p="http://schemas.microsoft.com/office/2006/metadata/properties" xmlns:ns1="http://schemas.microsoft.com/sharepoint/v3" xmlns:ns2="2febaad4-4a94-47d8-bd40-dd72d5026160" targetNamespace="http://schemas.microsoft.com/office/2006/metadata/properties" ma:root="true" ma:fieldsID="b76ed4d72328f66c948259cb484b6f51" ns1:_="" ns2:_="">
    <xsd:import namespace="http://schemas.microsoft.com/sharepoint/v3"/>
    <xsd:import namespace="2febaad4-4a94-47d8-bd40-dd72d5026160"/>
    <xsd:element name="properties">
      <xsd:complexType>
        <xsd:sequence>
          <xsd:element name="documentManagement">
            <xsd:complexType>
              <xsd:all>
                <xsd:element ref="ns1:PublishingStartDate" minOccurs="0"/>
                <xsd:element ref="ns1:PublishingExpirationDate"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febaad4-4a94-47d8-bd40-dd72d5026160" elementFormDefault="qualified">
    <xsd:import namespace="http://schemas.microsoft.com/office/2006/documentManagement/types"/>
    <xsd:import namespace="http://schemas.microsoft.com/office/infopath/2007/PartnerControls"/>
    <xsd:element name="SharedWithUsers" ma:index="10"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FDC6FF-2DB9-44DD-98E6-B13E5768A7A2}">
  <ds:schemaRefs>
    <ds:schemaRef ds:uri="http://purl.org/dc/elements/1.1/"/>
    <ds:schemaRef ds:uri="http://schemas.microsoft.com/office/2006/metadata/properties"/>
    <ds:schemaRef ds:uri="http://purl.org/dc/terms/"/>
    <ds:schemaRef ds:uri="http://schemas.microsoft.com/sharepoint/v3"/>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2febaad4-4a94-47d8-bd40-dd72d5026160"/>
    <ds:schemaRef ds:uri="http://www.w3.org/XML/1998/namespace"/>
  </ds:schemaRefs>
</ds:datastoreItem>
</file>

<file path=customXml/itemProps2.xml><?xml version="1.0" encoding="utf-8"?>
<ds:datastoreItem xmlns:ds="http://schemas.openxmlformats.org/officeDocument/2006/customXml" ds:itemID="{2B646C0E-6597-40D8-B08A-5F710113DA28}">
  <ds:schemaRefs>
    <ds:schemaRef ds:uri="http://schemas.microsoft.com/sharepoint/v3/contenttype/forms"/>
  </ds:schemaRefs>
</ds:datastoreItem>
</file>

<file path=customXml/itemProps3.xml><?xml version="1.0" encoding="utf-8"?>
<ds:datastoreItem xmlns:ds="http://schemas.openxmlformats.org/officeDocument/2006/customXml" ds:itemID="{9A362F36-A6A1-456A-9FCB-E8B52F5A02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febaad4-4a94-47d8-bd40-dd72d50261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4</vt:i4>
      </vt:variant>
    </vt:vector>
  </HeadingPairs>
  <TitlesOfParts>
    <vt:vector size="15" baseType="lpstr">
      <vt:lpstr>BP</vt:lpstr>
      <vt:lpstr>Balance de prueba</vt:lpstr>
      <vt:lpstr>210</vt:lpstr>
      <vt:lpstr>H1 (Caratula)</vt:lpstr>
      <vt:lpstr>H2 (ESF - Patrimonio)</vt:lpstr>
      <vt:lpstr>H3 (ERI - Renta Liquida)</vt:lpstr>
      <vt:lpstr>H4 (Impuesto Diferido)</vt:lpstr>
      <vt:lpstr>H5 (Ingresos y Facturación)</vt:lpstr>
      <vt:lpstr>H6 (Activos fijos)</vt:lpstr>
      <vt:lpstr>H7 (Resumen ESF-ERI)</vt:lpstr>
      <vt:lpstr>ejemplos</vt:lpstr>
      <vt:lpstr>'H2 (ESF - Patrimonio)'!Área_de_impresión</vt:lpstr>
      <vt:lpstr>'H4 (Impuesto Diferido)'!Área_de_impresión</vt:lpstr>
      <vt:lpstr>'H5 (Ingresos y Facturación)'!Área_de_impresión</vt:lpstr>
      <vt:lpstr>'H4 (Impuesto Diferido)'!Títulos_a_imprimir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Gerardo Gabriel Gonzalez Villamil</dc:creator>
  <cp:lastModifiedBy>ACCOUNTER</cp:lastModifiedBy>
  <cp:lastPrinted>2017-12-15T13:22:19Z</cp:lastPrinted>
  <dcterms:created xsi:type="dcterms:W3CDTF">2016-10-11T19:36:49Z</dcterms:created>
  <dcterms:modified xsi:type="dcterms:W3CDTF">2020-07-16T12:46:37Z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0x01010056331072B677824F89D715BC439204B9</vt:lpwstr>
  </property>
</Properties>
</file>